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ThisWorkbook"/>
  <mc:AlternateContent xmlns:mc="http://schemas.openxmlformats.org/markup-compatibility/2006">
    <mc:Choice Requires="x15">
      <x15ac:absPath xmlns:x15ac="http://schemas.microsoft.com/office/spreadsheetml/2010/11/ac" url="C:\Users\ACER\Documents\INFOTEP, LA GUAJIRA_PC\PLANEACIÓN\PLAN SECTORIAL\PLAN SECTORIAL 2025\PAS 2025\"/>
    </mc:Choice>
  </mc:AlternateContent>
  <xr:revisionPtr revIDLastSave="0" documentId="13_ncr:1_{D5E947FD-498C-4539-8B8E-6F658A673EF9}" xr6:coauthVersionLast="47" xr6:coauthVersionMax="47" xr10:uidLastSave="{00000000-0000-0000-0000-000000000000}"/>
  <bookViews>
    <workbookView xWindow="-108" yWindow="-108" windowWidth="23256" windowHeight="12456" tabRatio="688" firstSheet="1" activeTab="1" xr2:uid="{00000000-000D-0000-FFFF-FFFF00000000}"/>
  </bookViews>
  <sheets>
    <sheet name="Formulación 2025" sheetId="13" state="hidden" r:id="rId1"/>
    <sheet name="PLAN SECTORIAL - 3 TRIM" sheetId="37" r:id="rId2"/>
    <sheet name="Hoja1" sheetId="38" state="hidden" r:id="rId3"/>
    <sheet name="Categorías" sheetId="7" state="hidden" r:id="rId4"/>
  </sheets>
  <definedNames>
    <definedName name="_Hlk53668764">#REF!</definedName>
    <definedName name="_Toc116647881">#REF!</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3" l="1"/>
  <c r="M21" i="13" l="1"/>
  <c r="K21" i="13"/>
  <c r="J21" i="13"/>
  <c r="L21" i="13"/>
  <c r="T22" i="37" l="1"/>
  <c r="S7" i="37"/>
  <c r="S8" i="37"/>
  <c r="S9" i="37"/>
  <c r="S10" i="37"/>
  <c r="S11" i="37"/>
  <c r="S12" i="37"/>
  <c r="S13" i="37"/>
  <c r="S14" i="37"/>
  <c r="S15" i="37"/>
  <c r="S16" i="37"/>
  <c r="S17" i="37"/>
  <c r="S18" i="37"/>
  <c r="S19" i="37"/>
  <c r="S20" i="37"/>
  <c r="S6" i="37"/>
  <c r="N13" i="13" l="1"/>
  <c r="N14" i="13"/>
  <c r="N15" i="13"/>
  <c r="N16" i="13"/>
  <c r="N17" i="13"/>
  <c r="N18" i="13"/>
  <c r="N19" i="13"/>
  <c r="N20" i="13"/>
  <c r="G20" i="37"/>
  <c r="F20" i="37"/>
  <c r="G19" i="37"/>
  <c r="F19" i="37"/>
  <c r="G18" i="37"/>
  <c r="F18" i="37"/>
  <c r="G17" i="37"/>
  <c r="F17" i="37"/>
  <c r="G16" i="37"/>
  <c r="F16" i="37"/>
  <c r="G15" i="37"/>
  <c r="F15" i="37"/>
  <c r="G14" i="37"/>
  <c r="F14" i="37"/>
  <c r="G13" i="37"/>
  <c r="F13" i="37"/>
  <c r="G12" i="37"/>
  <c r="F12" i="37"/>
  <c r="G11" i="37"/>
  <c r="F11" i="37"/>
  <c r="G10" i="37"/>
  <c r="F10" i="37"/>
  <c r="G9" i="37"/>
  <c r="F9" i="37"/>
  <c r="G8" i="37"/>
  <c r="F8" i="37"/>
  <c r="G7" i="37"/>
  <c r="F7" i="37"/>
  <c r="G6" i="37"/>
  <c r="F6" i="37"/>
  <c r="N8" i="13" l="1"/>
  <c r="N7" i="13" l="1"/>
  <c r="N9" i="13"/>
  <c r="N10" i="13"/>
  <c r="N11" i="13"/>
  <c r="N12" i="13"/>
  <c r="N6" i="13"/>
  <c r="N22" i="13"/>
</calcChain>
</file>

<file path=xl/sharedStrings.xml><?xml version="1.0" encoding="utf-8"?>
<sst xmlns="http://schemas.openxmlformats.org/spreadsheetml/2006/main" count="313" uniqueCount="172">
  <si>
    <t>Plan de Acción del Sector Administrativo - 2025</t>
  </si>
  <si>
    <t>EJE de acción</t>
  </si>
  <si>
    <t>Objetivo estratégico</t>
  </si>
  <si>
    <t>Actividad</t>
  </si>
  <si>
    <t>Evidencia de cumplimiento</t>
  </si>
  <si>
    <t>Nombre del Indicador</t>
  </si>
  <si>
    <t>Fórmula del Indicador</t>
  </si>
  <si>
    <t>Unidad de Medida</t>
  </si>
  <si>
    <t>Fecha de Ejecución</t>
  </si>
  <si>
    <t>Meta por trimestre</t>
  </si>
  <si>
    <t>Inicio
DD/MM/AAAA</t>
  </si>
  <si>
    <t>Final DD/MM/AAAA</t>
  </si>
  <si>
    <t>I TRIM</t>
  </si>
  <si>
    <t>II TRIM</t>
  </si>
  <si>
    <t>III TRIM</t>
  </si>
  <si>
    <t>IV TRIM</t>
  </si>
  <si>
    <t xml:space="preserve">%
Proyectado </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</si>
  <si>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</si>
  <si>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</si>
  <si>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</si>
  <si>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</si>
  <si>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N/A</t>
  </si>
  <si>
    <t xml:space="preserve">Número </t>
  </si>
  <si>
    <t xml:space="preserve">
Elaborar  el plan de trabajo del modelo de cultura organizacional de acuerdo con los resultados del diagnóstico</t>
  </si>
  <si>
    <t>Un plan de trabajo diseñado</t>
  </si>
  <si>
    <t>Ejecutar el plan de trabajo que permita la implementación del modelo de cultura organizacional de la entidad.</t>
  </si>
  <si>
    <t>Un informe trimestral del plan de trabajo ejecutado</t>
  </si>
  <si>
    <t>% Avance de la implementación del plan de trabajo</t>
  </si>
  <si>
    <t>Número de actividades ejecutadas / Número actividades planteadas</t>
  </si>
  <si>
    <t>Porcentaje</t>
  </si>
  <si>
    <t xml:space="preserve">
Evaluar la implementación de la cultura organizacional de la entidad.
</t>
  </si>
  <si>
    <t xml:space="preserve">Informe de la evaluación </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</si>
  <si>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</si>
  <si>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</si>
  <si>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</si>
  <si>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</si>
  <si>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</si>
  <si>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</si>
  <si>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</si>
  <si>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</si>
  <si>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 xml:space="preserve">
Realizar un grupo focal para identificar oportunidades de mejora a partir de las opiniones de los grupos de valor.
</t>
  </si>
  <si>
    <t>Un informe semestral</t>
  </si>
  <si>
    <t>Implementar las mejoras derivadas del desarrollo del  grupo focal</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</si>
  <si>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</si>
  <si>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</si>
  <si>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</si>
  <si>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</si>
  <si>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NA</t>
  </si>
  <si>
    <t>100%</t>
  </si>
  <si>
    <t>Diseñar un plan de trabajo de acuerdo a la priorización de las actividades identificadas en el contexto institucional</t>
  </si>
  <si>
    <t xml:space="preserve">Un plan de trabajo diseñado </t>
  </si>
  <si>
    <t>Implementar un plan de trabajo de acuerdo a la priorización de las actividades identificadas en el contexto institucional</t>
  </si>
  <si>
    <t>Dos informes semestrales</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</si>
  <si>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</si>
  <si>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</si>
  <si>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</si>
  <si>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</si>
  <si>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Diseñar un plan de trabajo derivado del diagnóstico de las necesidades de la política de gestión del conocimiento de la entidad</t>
  </si>
  <si>
    <t>Implementar un plan de trabajo derivado del diagnóstico de las necesidades de la política de gestión del conocimiento de la entidad</t>
  </si>
  <si>
    <t>Evaluar la implementación del plan de trabajo identificado por la Entidad</t>
  </si>
  <si>
    <t>Un Informe de evaluación</t>
  </si>
  <si>
    <t xml:space="preserve">PORCENTAJE ESPERADO POR TRIMESTRE 2025 </t>
  </si>
  <si>
    <t>I TRIMESTRE</t>
  </si>
  <si>
    <t>II TRIMESTRE</t>
  </si>
  <si>
    <t>III TRIMESTRE</t>
  </si>
  <si>
    <t>IV TRIMESTRE</t>
  </si>
  <si>
    <t>SI</t>
  </si>
  <si>
    <t>NO</t>
  </si>
  <si>
    <t>Programación Actividades</t>
  </si>
  <si>
    <t>Seguimiento Implementación de Actividades</t>
  </si>
  <si>
    <t xml:space="preserve">Avance cuantitativo </t>
  </si>
  <si>
    <t>% de avance del período</t>
  </si>
  <si>
    <t>Avance descriptivo</t>
  </si>
  <si>
    <t>Reporte validado</t>
  </si>
  <si>
    <t>Observaciones validación</t>
  </si>
  <si>
    <t>En cumplimiento con esta meta, se realizo el documento diagnostico del clima y la cultura organización de la institución. Anexo como evidencia: OE_01_Caracterización de la cultura organizacional</t>
  </si>
  <si>
    <t>Teniendo en cuenta que el documento se titula, Informe de medición del clima y cultura organizacional 2023 - 2024, no se tiene claro en que momento se adelantó la medición, ya que es importante que los datos sean actualizados para que reflejen la realidad actual de la Entidad, adicionalmente, aunque se evalúan aspectos del clima y la cultura, no se evidencian conclusiones ni actividades a priorizar para mejorar la cultura de la Entidad.
Luego de las observaciones no se presenta modificaciones ni ajustes</t>
  </si>
  <si>
    <t>Producto del diagnóstico realizado sobre la cultura organizacional, se realizo un plan de trabajo para el fortalecimiento de las condiciones institucionales referentes al diagnóstico. Anexo como evidencia: OE_01_Plan de trabajo Cultura organizacional</t>
  </si>
  <si>
    <t>Aunque el plan de trabajo contiene varias actividades que pueden impactar en clima y cultura, no se visualiza una relación directa entre los resultados de la encuesta y el plan de trabajo, ya que en el instrumento se evaluaron las siguientes categorías: orientación organizacional, gestión estratégica del talento humano, estilo de dirección, comunicación e integración, trabajo en equipo, capacidad profesional y medio ambiente físico, sin embargo en el plan de trabajo se tienen como ejes atención y actividades con enfoque psicosocial, intervención sobre la capacidad profesional, estrategias para el fortalecimiento socioemocional y fomento de la comunicación e integración institucional
Luego de las observaciones no se presenta modificaciones ni ajustes</t>
  </si>
  <si>
    <t>En cumplimiento a esta meta, se desarrollaron las actividades definidas en el plan de trabajo para la implementación del modelo de cultura organizacional, logrando avanzar con ocho actividades de las dieciocho programas para el año, es decir se han ejecutado en un Cuarenta y cuatro (44%) del plan. En el formato de avance, se diligencia la descripción del avance cualitativo y las evidencias se registran a traves del link. Anexo como evidencia: OE_01_Informe de avance_Cultura organizacional.</t>
  </si>
  <si>
    <t>Leido el avance descriptivo y observada la evidencia en el repositorio de teams, se valida el producto de la actividad " Ejecutar el plan de trabajo que permita la implementación del modelo de cultura organizacional de la entidad".</t>
  </si>
  <si>
    <t>En cumplimiento a esta meta, se desarrollaron las actividades definidas en el plan de trabajo para la implementación del modelo de cultura organizacional, logrando avanzar con catorce actividades de las dieciocho programas para el año, es decir se han ejecutado en un setenta y ocho por ciento (78%) del plan. En el formato de avance, se diligencia la descripción del avance cualitativo y las evidencias se registran a traves del link. Anexo como evidencia: OE_01_Informe de avance_Cultura organizacional.</t>
  </si>
  <si>
    <t>Leido el avance descriptivo y observada la evidencia en el repositorio de teams, se valida el producto de la actividad " Ejecutar el plan de trabajo que permita la implementación del modelo de cultura organizacional de la entidad", .</t>
  </si>
  <si>
    <t>En cumplimiento con esta meta, se realizo la estrategia institucional de comunicaciones con el apoyo y la participación de los proceso de planeación, atención al ciudadano y sistemas y comunicaciones. Anexo como evidencia: OE_02_Estrategia de comunicación Institucional 2025. OE_02_Plan Estrategia de comunicaciones 2025</t>
  </si>
  <si>
    <t>El documento anexo presenta la estrategia de comunicación solicitada</t>
  </si>
  <si>
    <t>En cumplimiento a esta meta, se desarrollaron las actividades definidas en el plan de trabajo para la implementación de la estrategia de comunicación, logrando avanzar con doce actividades de las quince programas para el año, es decir se han ejecutado en un ochenta (80%) del plan. En el formato de avance, se diligencia la descripción del avance cualitativo y las evidencias se registran a traves del link. Anexo como evidencia: OE_02_Informe de avance_Estrategia de comunicaciones 2025</t>
  </si>
  <si>
    <t>Leido el avance descriptivo y observada la evidencia en el repositorio de teams, se valida el producto de la actividad " Implementar la estrategia de comunicación que promueva la participación de los grupos de valor para mejorar la experiencia de servicio de la Entidad", por lo anterior sí cumple.</t>
  </si>
  <si>
    <t>En cumplimiento a esta meta, se desarrollaron las actividades definidas en el plan de trabajo para la implementación de la estrategia de comunicación, logrando avanzar con trece actividades de las quince programas para el año, es decir se han ejecutado en un ochenta y siete (87%) del plan. En el formato de avance, se diligencia la descripción del avance cualitativo y las evidencias se registran a traves del link. Anexo como evidencia: OE_02_Informe de avance_Estrategia de comunicaciones 2025</t>
  </si>
  <si>
    <t>Leido el avance descriptivo y observada la evidencia en el repositorio de teams, se valida el producto de la actividad"Implementar la estrategia de comunicación que promueva la participación de los grupos de valor para mejorar la experiencia de servicio de la Entidad.</t>
  </si>
  <si>
    <t>La entidad no muestra avance descriptivo  ni  anexa el producto de la actividad  " 
Realizar un grupo focal para identificar oportunidades de mejora a partir de las opiniones de los grupos de valor", por lo anterior no cumple.</t>
  </si>
  <si>
    <t>La entidad no anexa descripción ni producto que le dé respuesta a esta actividad de "Implementar las mejoras derivadas del desarrollo del  grupo focal"</t>
  </si>
  <si>
    <t>En cumplimiento a esta meta, se realizo el documento de diagnostico institucional con la identificación de los fatores positivos y los factores bajos que inciden en desarrollo de las actividades misionales, académicas y administrativas de la institución. Anexo como evidencia: OE_03_Diagnóstico sobre el contexto institucional</t>
  </si>
  <si>
    <t>EL diagnostico institucional prsentado como evidencia de la actividad es el requerido, sin embargo, se recomienda que se puedan cruzar los resultados de la matriz DOFA para así generar estrategias que impacten el modelo operativo de la Entidad</t>
  </si>
  <si>
    <t>Como resultado del diagnostico del contexto institucional realizado, se estructuro el plan de trabajo. Anexo como evidencia: OE_03_Plan de trabajo contexto organizacional</t>
  </si>
  <si>
    <t>Se evidencia el plan de trabajo derivado del diagnóstico institucional en el documento</t>
  </si>
  <si>
    <t>En cumplimiento a esta meta, se desarrollaron las actividades definidas en el  plan de trabajo del contexto institucional, logrando avanzar con dieciseis actividades de las cuarenta programas para el año, es decir se han ejecutado en un cuarenta (40%) del plan. En el formato de avance, se diligencia la descripción del avance cualitativo y las evidencias se registran a traves del link. Anexo como evidencia: OE_03_Informe de avance_Contexto organizacional</t>
  </si>
  <si>
    <t>Leido el avance descriptivo y observada la evidencia en el repositorio de teams, se valida el producto de la actividad " Implementar un plan de trabajo de acuerdo a la priorización de las actividades identificadas en el contexto institucional", por lo anterior sí cumple.</t>
  </si>
  <si>
    <t>En cumplimiento a esta meta, se desarrollaron las actividades definidas en el  plan de trabajo del contexto institucional, logrando avanzar con veintisiete actividades de las cuarenta programas para el año, es decir se han ejecutado en un sesenta y ocho por ciento (38%) del plan. En el formato de avance, se diligencia la descripción del avance cualitativo y las evidencias se registran a traves del link. Anexo como evidencia: OE_03_Informe de avance_Contexto organizacional</t>
  </si>
  <si>
    <t>En cumplimiento a esta meta, se realizo el diagnóstico de estado actual de la política de gestión del conocimiento. Para este ejercicio nos apoyamos con el instrumento de autodiagnóstico de la caja de herramientas de la función publica. Anexo como evidencia: OE_04_Diagnostico Gestión del conocimiento</t>
  </si>
  <si>
    <t>Se evidencia la autoevaluación de la política de gestión del conocimiento</t>
  </si>
  <si>
    <t>Como resultado del diagnostico institucional de la política de gestión del conocimiento y la innovación, se estructuro el plan de trabajo. Anexo como evidencia: OE_04_Plan de trabajo Gestión del Conocimiento 2025</t>
  </si>
  <si>
    <t>Se evidencia el Plan de Trabajo respecto a la política de gestión del conocimiento</t>
  </si>
  <si>
    <t>En cumplimiento a esta meta, se desarrollaron las actividades definidas en el  plan de trabajo de la política de gestión del conocimiento de la entidad, logrando avanzar con cinco actividades de las catorce programas para el año, es decir se han ejecutado en un treinta y seis (36%) del plan. En el formato de avance, se diligencia la descripción del avance cualitativo y las evidencias se registran a traves del link. Anexo como evidencia: OE_04_Informe de avance_Gestión del Conocimiento 2025</t>
  </si>
  <si>
    <t>Leido el avance descriptivo y observada la evidencia en el repositorio de teams, se valida el producto de la actividad " Implementar un plan de trabajo derivado del diagnóstico de las necesidades de la política de gestión del conocimiento de la entidad",</t>
  </si>
  <si>
    <t>En cumplimiento a esta meta, se desarrollaron las actividades definidas en el  plan de trabajo de la política de gestión del conocimiento de la entidad, logrando avanzar con diez actividades de las catorce programas para el año, es decir se han ejecutado en un setenta y siete (77%) del plan. En el formato de avance, se diligencia la descripción del avance cualitativo y las evidencias se registran a traves del link. Anexo como evidencia: OE_04_Informe de avance_Gestión del Conocimiento 2025</t>
  </si>
  <si>
    <t xml:space="preserve">La entidad anexa el  producto que le dá respuesta a esta actividad de " Implementar un plan de trabajo derivado del diagnóstico de las necesidades de la política de gestión del conocimiento de la entidad".  </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</si>
  <si>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</si>
  <si>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</si>
  <si>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</si>
  <si>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</si>
  <si>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</si>
  <si>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</si>
  <si>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</si>
  <si>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</si>
  <si>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</si>
  <si>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</si>
  <si>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</si>
  <si>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</si>
  <si>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</si>
  <si>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</si>
  <si>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</si>
  <si>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</si>
  <si>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</si>
  <si>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</si>
  <si>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</si>
  <si>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</si>
  <si>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</si>
  <si>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</si>
  <si>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</si>
  <si>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</si>
  <si>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</si>
  <si>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</si>
  <si>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</si>
  <si>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</si>
  <si>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</si>
  <si>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</si>
  <si>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</si>
  <si>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</si>
  <si>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</si>
  <si>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</si>
  <si>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</si>
  <si>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</si>
  <si>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</si>
  <si>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</si>
  <si>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</si>
  <si>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</si>
  <si>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</si>
  <si>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</si>
  <si>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</si>
  <si>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</si>
  <si>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</si>
  <si>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</si>
  <si>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</si>
  <si>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</si>
  <si>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</si>
  <si>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</si>
  <si>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</si>
  <si>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</si>
  <si>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</si>
  <si>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</si>
  <si>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</si>
  <si>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</si>
  <si>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</si>
  <si>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</si>
  <si>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</si>
  <si>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</si>
  <si>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</si>
  <si>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</si>
  <si>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</si>
  <si>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</si>
  <si>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</si>
  <si>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 xml:space="preserve">PORCENTAJE TOTAL ESPERADO POR ENTIDAD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</si>
</sst>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_ * #,##0.00_ ;_ * \-#,##0.00_ ;_ * &quot;-&quot;??_ ;_ @_ "/>
    <numFmt numFmtId="166" formatCode="d/m/yyyy"/>
  </numFmts>
  <fonts count="32">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sz val="12"/>
      <name val="Arial"/>
      <family val="2"/>
    </font>
    <font>
      <b/>
      <sz val="10"/>
      <name val="Arial"/>
      <family val="2"/>
    </font>
    <font>
      <b/>
      <sz val="14"/>
      <color rgb="FFFFFFFF"/>
      <name val="Calibri"/>
      <family val="2"/>
    </font>
    <font>
      <sz val="12"/>
      <color rgb="FF000000"/>
      <name val="Calibri"/>
      <family val="2"/>
    </font>
    <font>
      <sz val="14"/>
      <name val="Calibri"/>
      <family val="2"/>
    </font>
    <font>
      <sz val="14"/>
      <color rgb="FF000000"/>
      <name val="Calibri"/>
      <family val="2"/>
    </font>
    <font>
      <sz val="16"/>
      <name val="Arial Black"/>
      <family val="2"/>
    </font>
    <font>
      <sz val="14"/>
      <name val="Arial"/>
      <family val="2"/>
    </font>
    <font>
      <sz val="16"/>
      <name val="Arial"/>
      <family val="2"/>
    </font>
    <font>
      <b/>
      <sz val="22"/>
      <name val="Arial"/>
      <family val="2"/>
    </font>
    <font>
      <u/>
      <sz val="10"/>
      <color theme="10"/>
      <name val="Arial"/>
      <family val="2"/>
    </font>
    <font>
      <sz val="12"/>
      <color rgb="FFFF0000"/>
      <name val="Calibri"/>
      <family val="2"/>
    </font>
    <font>
      <b/>
      <sz val="12"/>
      <color theme="1"/>
      <name val="Vendana"/>
    </font>
    <font>
      <sz val="12"/>
      <color theme="1"/>
      <name val="Vendana"/>
    </font>
    <font>
      <sz val="12"/>
      <name val="Vendana"/>
    </font>
    <font>
      <sz val="10"/>
      <name val="Arial"/>
      <family val="2"/>
    </font>
    <font>
      <b/>
      <sz val="12"/>
      <color rgb="FF003399"/>
      <name val="Vendana"/>
    </font>
    <font>
      <b/>
      <sz val="12"/>
      <name val="Vendana"/>
    </font>
    <font>
      <sz val="14"/>
      <color theme="1"/>
      <name val="Vendana"/>
    </font>
    <font>
      <b/>
      <sz val="12"/>
      <color rgb="FF0033CC"/>
      <name val="Vendana"/>
    </font>
    <font>
      <sz val="12"/>
      <name val="Calibri"/>
    </font>
  </fonts>
  <fills count="1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rgb="FF92D050"/>
        <bgColor indexed="64"/>
      </patternFill>
    </fill>
    <fill>
      <patternFill patternType="solid">
        <fgColor theme="3" tint="-0.249977111117893"/>
        <bgColor rgb="FF000000"/>
      </patternFill>
    </fill>
    <fill>
      <patternFill patternType="solid">
        <fgColor theme="4" tint="-0.499984740745262"/>
        <bgColor rgb="FF000000"/>
      </patternFill>
    </fill>
    <fill>
      <patternFill patternType="solid">
        <fgColor theme="4" tint="0.39997558519241921"/>
        <bgColor indexed="64"/>
      </patternFill>
    </fill>
    <fill>
      <patternFill patternType="solid">
        <fgColor rgb="FFFF0000"/>
        <bgColor indexed="64"/>
      </patternFill>
    </fill>
    <fill>
      <patternFill patternType="solid">
        <fgColor rgb="FF00F0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24997711111789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auto="1"/>
      </left>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thin">
        <color auto="1"/>
      </right>
      <top/>
      <bottom/>
      <diagonal/>
    </border>
    <border>
      <left style="thin">
        <color rgb="FF000000"/>
      </left>
      <right style="thin">
        <color rgb="FF000000"/>
      </right>
      <top/>
      <bottom/>
      <diagonal/>
    </border>
  </borders>
  <cellStyleXfs count="14">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21" fillId="0" borderId="0" applyNumberFormat="0" applyFill="0" applyBorder="0" applyAlignment="0" applyProtection="0"/>
    <xf numFmtId="0" fontId="26" fillId="0" borderId="0"/>
  </cellStyleXfs>
  <cellXfs count="161">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7" borderId="0" xfId="0" applyFill="1"/>
    <xf numFmtId="0" fontId="5" fillId="8" borderId="0" xfId="0" applyFont="1" applyFill="1" applyProtection="1">
      <protection locked="0"/>
    </xf>
    <xf numFmtId="0" fontId="8" fillId="7" borderId="0" xfId="0" applyFont="1" applyFill="1" applyAlignment="1" applyProtection="1">
      <alignment horizontal="center" vertical="center"/>
      <protection locked="0"/>
    </xf>
    <xf numFmtId="0" fontId="9" fillId="7" borderId="0" xfId="0" applyFont="1" applyFill="1" applyAlignment="1">
      <alignment horizontal="center" vertical="center" wrapText="1"/>
    </xf>
    <xf numFmtId="0" fontId="9" fillId="0" borderId="0" xfId="0" applyFont="1" applyAlignment="1">
      <alignment horizontal="center" vertical="center" wrapText="1"/>
    </xf>
    <xf numFmtId="0" fontId="11" fillId="0" borderId="0" xfId="0" applyFont="1"/>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0" borderId="0" xfId="0" applyFont="1"/>
    <xf numFmtId="9" fontId="5" fillId="0" borderId="6" xfId="11" applyFont="1" applyFill="1" applyBorder="1" applyAlignment="1">
      <alignment horizontal="center" vertical="center" wrapText="1"/>
    </xf>
    <xf numFmtId="9" fontId="5" fillId="0" borderId="10"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18" fillId="0" borderId="0" xfId="0" applyFont="1"/>
    <xf numFmtId="9" fontId="17"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1" xfId="0" applyNumberFormat="1" applyFont="1" applyBorder="1" applyAlignment="1">
      <alignment horizontal="center" vertical="center" wrapText="1"/>
    </xf>
    <xf numFmtId="0" fontId="5" fillId="0" borderId="11" xfId="0" applyFont="1" applyBorder="1" applyAlignment="1">
      <alignment horizontal="center" vertical="top" wrapText="1"/>
    </xf>
    <xf numFmtId="0" fontId="5" fillId="0" borderId="11" xfId="0" applyFont="1" applyBorder="1" applyAlignment="1">
      <alignment horizontal="center" vertical="center" wrapText="1"/>
    </xf>
    <xf numFmtId="9" fontId="5" fillId="0" borderId="1" xfId="11" applyFont="1" applyFill="1" applyBorder="1" applyAlignment="1">
      <alignment horizontal="left" vertical="center" wrapText="1"/>
    </xf>
    <xf numFmtId="0" fontId="5" fillId="0" borderId="11" xfId="0" applyFont="1" applyBorder="1" applyAlignment="1">
      <alignment horizontal="left" wrapText="1"/>
    </xf>
    <xf numFmtId="0" fontId="15" fillId="0" borderId="10" xfId="0" applyFont="1" applyBorder="1" applyAlignment="1">
      <alignment horizontal="left" vertical="top" wrapText="1"/>
    </xf>
    <xf numFmtId="0" fontId="5" fillId="0" borderId="11" xfId="0" applyFont="1" applyBorder="1" applyAlignment="1">
      <alignment horizontal="left" vertical="top" wrapText="1"/>
    </xf>
    <xf numFmtId="9" fontId="5" fillId="0" borderId="20"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1" fontId="5" fillId="0" borderId="1" xfId="11" applyNumberFormat="1" applyFont="1" applyFill="1" applyBorder="1" applyAlignment="1">
      <alignment horizontal="center"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0" fontId="15" fillId="0" borderId="22" xfId="0" applyFont="1" applyBorder="1" applyAlignment="1">
      <alignment horizontal="center" vertical="center" wrapText="1"/>
    </xf>
    <xf numFmtId="0" fontId="5" fillId="0" borderId="10" xfId="0" applyFont="1" applyBorder="1" applyAlignment="1">
      <alignment horizontal="left" vertical="top" wrapText="1"/>
    </xf>
    <xf numFmtId="0" fontId="15" fillId="0" borderId="6" xfId="0" applyFont="1" applyBorder="1" applyAlignment="1">
      <alignment horizontal="center" vertical="center" wrapText="1"/>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wrapText="1"/>
    </xf>
    <xf numFmtId="0" fontId="15" fillId="0" borderId="23" xfId="0" applyFont="1" applyBorder="1" applyAlignment="1">
      <alignment horizontal="left" vertical="top"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6" xfId="0" applyFont="1" applyBorder="1" applyAlignment="1">
      <alignment horizontal="justify" vertical="center" wrapText="1"/>
    </xf>
    <xf numFmtId="9" fontId="5" fillId="0" borderId="19" xfId="0" applyNumberFormat="1" applyFont="1" applyBorder="1" applyAlignment="1">
      <alignment horizontal="center" vertical="center" wrapText="1"/>
    </xf>
    <xf numFmtId="0" fontId="16" fillId="0" borderId="10" xfId="0" applyFont="1" applyBorder="1" applyAlignment="1">
      <alignment horizontal="center" vertical="center" wrapText="1"/>
    </xf>
    <xf numFmtId="9" fontId="9" fillId="0" borderId="0" xfId="0" applyNumberFormat="1" applyFont="1"/>
    <xf numFmtId="0" fontId="5" fillId="0" borderId="11" xfId="0" applyFont="1" applyBorder="1" applyAlignment="1">
      <alignment horizontal="left" vertical="center" wrapText="1"/>
    </xf>
    <xf numFmtId="0" fontId="15" fillId="0" borderId="23" xfId="0" applyFont="1" applyBorder="1" applyAlignment="1">
      <alignment horizontal="center" vertical="center" wrapText="1"/>
    </xf>
    <xf numFmtId="0" fontId="13" fillId="10" borderId="7" xfId="0" applyFont="1" applyFill="1" applyBorder="1" applyAlignment="1">
      <alignment horizontal="center" vertical="center" wrapText="1"/>
    </xf>
    <xf numFmtId="0" fontId="13" fillId="10" borderId="7" xfId="0" applyFont="1" applyFill="1" applyBorder="1" applyAlignment="1">
      <alignment horizontal="center" vertical="center"/>
    </xf>
    <xf numFmtId="0" fontId="25" fillId="7" borderId="1" xfId="0" applyFont="1" applyFill="1" applyBorder="1" applyAlignment="1">
      <alignment vertical="center" wrapText="1"/>
    </xf>
    <xf numFmtId="0" fontId="24" fillId="7" borderId="1" xfId="0" applyFont="1" applyFill="1" applyBorder="1" applyAlignment="1">
      <alignment horizontal="center" vertical="center" wrapText="1"/>
    </xf>
    <xf numFmtId="14" fontId="25" fillId="7" borderId="1"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14" fontId="24" fillId="7" borderId="1" xfId="0"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7" borderId="1" xfId="0" applyFont="1" applyFill="1" applyBorder="1" applyAlignment="1">
      <alignment horizontal="justify" vertical="center" wrapText="1"/>
    </xf>
    <xf numFmtId="166" fontId="24" fillId="0" borderId="1" xfId="0" applyNumberFormat="1" applyFont="1" applyBorder="1" applyAlignment="1">
      <alignment horizontal="center" vertical="center" wrapText="1"/>
    </xf>
    <xf numFmtId="166" fontId="24" fillId="7" borderId="1" xfId="0" applyNumberFormat="1"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7" xfId="0" applyFont="1" applyFill="1" applyBorder="1" applyAlignment="1">
      <alignment horizontal="center" vertical="center"/>
    </xf>
    <xf numFmtId="0" fontId="13" fillId="11" borderId="12" xfId="0" applyFont="1" applyFill="1" applyBorder="1" applyAlignment="1">
      <alignment horizontal="center" vertical="center"/>
    </xf>
    <xf numFmtId="0" fontId="13" fillId="11" borderId="14"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5" fillId="0" borderId="6" xfId="0" applyFont="1" applyBorder="1" applyAlignment="1">
      <alignment horizontal="left" vertical="center" wrapText="1"/>
    </xf>
    <xf numFmtId="9" fontId="5" fillId="13" borderId="1" xfId="10" applyFont="1" applyFill="1" applyBorder="1" applyAlignment="1">
      <alignment horizontal="center" vertical="center"/>
    </xf>
    <xf numFmtId="9" fontId="5" fillId="13" borderId="1" xfId="10" applyFont="1" applyFill="1" applyBorder="1" applyAlignment="1">
      <alignment horizontal="center" vertical="center" wrapText="1"/>
    </xf>
    <xf numFmtId="9" fontId="9" fillId="13" borderId="0" xfId="0" applyNumberFormat="1" applyFont="1" applyFill="1"/>
    <xf numFmtId="0" fontId="0" fillId="7" borderId="1" xfId="0" applyFill="1" applyBorder="1"/>
    <xf numFmtId="9" fontId="5" fillId="0" borderId="1" xfId="11" applyFont="1" applyFill="1" applyBorder="1" applyAlignment="1">
      <alignment horizontal="justify" vertical="center" wrapText="1"/>
    </xf>
    <xf numFmtId="0" fontId="5" fillId="9" borderId="3" xfId="0" applyFont="1" applyFill="1" applyBorder="1" applyAlignment="1">
      <alignment horizontal="center" vertical="center" wrapText="1"/>
    </xf>
    <xf numFmtId="0" fontId="5" fillId="9" borderId="28" xfId="0" applyFont="1" applyFill="1" applyBorder="1" applyAlignment="1">
      <alignment horizontal="center" vertical="center" wrapText="1"/>
    </xf>
    <xf numFmtId="9" fontId="9" fillId="0" borderId="0" xfId="11" applyFont="1" applyAlignment="1">
      <alignment horizontal="center" vertical="center" wrapText="1"/>
    </xf>
    <xf numFmtId="0" fontId="5" fillId="0" borderId="30" xfId="0" applyFont="1" applyBorder="1" applyAlignment="1">
      <alignment horizontal="left" vertical="center" wrapText="1"/>
    </xf>
    <xf numFmtId="0" fontId="5" fillId="0" borderId="18" xfId="0" applyFont="1" applyBorder="1" applyAlignment="1">
      <alignment horizontal="center" vertical="center" wrapText="1"/>
    </xf>
    <xf numFmtId="0" fontId="0" fillId="7" borderId="1" xfId="0" applyFill="1" applyBorder="1" applyAlignment="1">
      <alignment wrapText="1"/>
    </xf>
    <xf numFmtId="0" fontId="5" fillId="13" borderId="1" xfId="0" applyFont="1" applyFill="1" applyBorder="1" applyAlignment="1">
      <alignment horizontal="center" vertical="center" wrapText="1"/>
    </xf>
    <xf numFmtId="0" fontId="27" fillId="7" borderId="1" xfId="0" applyFont="1" applyFill="1" applyBorder="1" applyAlignment="1">
      <alignment vertical="center" wrapText="1"/>
    </xf>
    <xf numFmtId="0" fontId="28" fillId="7" borderId="1" xfId="0" applyFont="1" applyFill="1" applyBorder="1" applyAlignment="1">
      <alignment horizontal="justify" vertical="center" wrapText="1"/>
    </xf>
    <xf numFmtId="0" fontId="5" fillId="13" borderId="21"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30" fillId="7" borderId="1" xfId="0" applyFont="1" applyFill="1" applyBorder="1" applyAlignment="1">
      <alignment horizontal="justify" vertical="center" wrapText="1"/>
    </xf>
    <xf numFmtId="0" fontId="14" fillId="0" borderId="17" xfId="0" applyFont="1" applyBorder="1" applyAlignment="1">
      <alignment horizontal="center" vertical="center" wrapText="1"/>
    </xf>
    <xf numFmtId="0" fontId="31" fillId="0" borderId="19" xfId="0" applyFont="1" applyBorder="1" applyAlignment="1">
      <alignment horizontal="center" vertical="center" wrapText="1"/>
    </xf>
    <xf numFmtId="9" fontId="17" fillId="0" borderId="0" xfId="0" applyNumberFormat="1" applyFont="1" applyAlignment="1">
      <alignment horizontal="center" vertical="center"/>
    </xf>
    <xf numFmtId="9" fontId="9" fillId="14" borderId="0" xfId="0" applyNumberFormat="1" applyFont="1" applyFill="1"/>
    <xf numFmtId="9" fontId="19" fillId="14" borderId="0" xfId="11" applyFont="1" applyFill="1" applyAlignment="1">
      <alignment horizontal="center"/>
    </xf>
    <xf numFmtId="0" fontId="13" fillId="17" borderId="7" xfId="0" applyFont="1" applyFill="1" applyBorder="1" applyAlignment="1">
      <alignment horizontal="center" vertical="center"/>
    </xf>
    <xf numFmtId="0" fontId="13" fillId="17" borderId="7" xfId="0" applyFont="1" applyFill="1" applyBorder="1" applyAlignment="1">
      <alignment horizontal="center" vertical="center" wrapText="1"/>
    </xf>
    <xf numFmtId="0" fontId="12" fillId="14" borderId="0" xfId="0" applyFont="1" applyFill="1" applyAlignment="1">
      <alignment horizontal="left"/>
    </xf>
    <xf numFmtId="0" fontId="23" fillId="0" borderId="6" xfId="0" applyFont="1" applyBorder="1" applyAlignment="1">
      <alignment horizontal="justify" vertical="center"/>
    </xf>
    <xf numFmtId="0" fontId="23" fillId="0" borderId="29" xfId="0" applyFont="1" applyBorder="1" applyAlignment="1">
      <alignment horizontal="justify" vertical="center"/>
    </xf>
    <xf numFmtId="0" fontId="23" fillId="0" borderId="2" xfId="0" applyFont="1" applyBorder="1" applyAlignment="1">
      <alignment horizontal="justify"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 fillId="12" borderId="24" xfId="0" applyFont="1" applyFill="1" applyBorder="1" applyAlignment="1">
      <alignment horizontal="left" vertical="center" wrapText="1"/>
    </xf>
    <xf numFmtId="0" fontId="0" fillId="12" borderId="24" xfId="0" applyFill="1" applyBorder="1" applyAlignment="1">
      <alignment horizontal="left" vertical="center" wrapText="1"/>
    </xf>
    <xf numFmtId="0" fontId="23" fillId="16" borderId="6" xfId="0" applyFont="1" applyFill="1" applyBorder="1" applyAlignment="1">
      <alignment horizontal="justify" vertical="center"/>
    </xf>
    <xf numFmtId="0" fontId="23" fillId="16" borderId="29" xfId="0" applyFont="1" applyFill="1" applyBorder="1" applyAlignment="1">
      <alignment horizontal="justify" vertical="center"/>
    </xf>
    <xf numFmtId="0" fontId="23" fillId="16" borderId="2" xfId="0" applyFont="1" applyFill="1" applyBorder="1" applyAlignment="1">
      <alignment horizontal="justify" vertical="center"/>
    </xf>
    <xf numFmtId="0" fontId="13" fillId="11" borderId="7"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0" borderId="7" xfId="0" applyFont="1" applyFill="1" applyBorder="1" applyAlignment="1">
      <alignment horizontal="center" vertical="center"/>
    </xf>
    <xf numFmtId="0" fontId="24" fillId="15" borderId="6" xfId="0" applyFont="1" applyFill="1" applyBorder="1" applyAlignment="1">
      <alignment horizontal="justify" vertical="center"/>
    </xf>
    <xf numFmtId="0" fontId="24" fillId="15" borderId="29" xfId="0" applyFont="1" applyFill="1" applyBorder="1" applyAlignment="1">
      <alignment horizontal="justify" vertical="center"/>
    </xf>
    <xf numFmtId="0" fontId="24" fillId="15" borderId="2" xfId="0" applyFont="1" applyFill="1" applyBorder="1" applyAlignment="1">
      <alignment horizontal="justify" vertical="center"/>
    </xf>
    <xf numFmtId="0" fontId="29" fillId="0" borderId="1" xfId="0" applyFont="1" applyBorder="1" applyAlignment="1">
      <alignment horizontal="justify" vertical="center"/>
    </xf>
    <xf numFmtId="0" fontId="30" fillId="0" borderId="1" xfId="0" applyFont="1" applyBorder="1" applyAlignment="1">
      <alignment horizontal="justify" vertical="center"/>
    </xf>
    <xf numFmtId="0" fontId="24" fillId="0" borderId="6" xfId="0" applyFont="1" applyBorder="1" applyAlignment="1">
      <alignment horizontal="justify" vertical="center"/>
    </xf>
    <xf numFmtId="0" fontId="24" fillId="0" borderId="29" xfId="0" applyFont="1" applyBorder="1" applyAlignment="1">
      <alignment horizontal="justify" vertical="center"/>
    </xf>
    <xf numFmtId="0" fontId="24" fillId="0" borderId="2" xfId="0" applyFont="1" applyBorder="1" applyAlignment="1">
      <alignment horizontal="justify" vertical="center"/>
    </xf>
    <xf numFmtId="0" fontId="7" fillId="11" borderId="1" xfId="0" applyFont="1" applyFill="1" applyBorder="1" applyAlignment="1">
      <alignment horizontal="center" vertical="center" wrapText="1"/>
    </xf>
    <xf numFmtId="0" fontId="13" fillId="11" borderId="7" xfId="0" applyFont="1" applyFill="1" applyBorder="1" applyAlignment="1">
      <alignment horizontal="center" vertical="center"/>
    </xf>
    <xf numFmtId="0" fontId="13" fillId="11" borderId="1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15" fillId="0" borderId="23" xfId="0" applyFont="1" applyFill="1" applyBorder="1" applyAlignment="1">
      <alignment horizontal="left" vertical="top" wrapText="1"/>
    </xf>
    <xf numFmtId="0" fontId="5"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9" fontId="5" fillId="0" borderId="11"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16" fillId="0" borderId="1" xfId="0" applyFont="1" applyFill="1" applyBorder="1" applyAlignment="1">
      <alignment horizontal="left" vertical="top" wrapText="1"/>
    </xf>
    <xf numFmtId="0" fontId="5" fillId="0" borderId="6" xfId="0" applyFont="1" applyFill="1" applyBorder="1" applyAlignment="1">
      <alignment horizontal="left" vertical="center" wrapText="1"/>
    </xf>
    <xf numFmtId="0" fontId="22" fillId="0" borderId="6" xfId="0" applyFont="1" applyFill="1" applyBorder="1" applyAlignment="1">
      <alignment horizontal="center" vertical="center" wrapText="1"/>
    </xf>
    <xf numFmtId="0" fontId="16" fillId="0" borderId="6" xfId="0" applyFont="1" applyFill="1" applyBorder="1" applyAlignment="1">
      <alignment horizontal="left" vertical="top"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cellXfs>
  <cellStyles count="14">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2 2" xfId="13" xr:uid="{35CCE07B-E59C-4E25-8C59-3FB097525A95}"/>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0033CC"/>
      <color rgb="FF003399"/>
      <color rgb="FFF7B6AB"/>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223242</xdr:colOff>
      <xdr:row>0</xdr:row>
      <xdr:rowOff>0</xdr:rowOff>
    </xdr:from>
    <xdr:to>
      <xdr:col>0</xdr:col>
      <xdr:colOff>1368618</xdr:colOff>
      <xdr:row>1</xdr:row>
      <xdr:rowOff>169664</xdr:rowOff>
    </xdr:to>
    <xdr:pic>
      <xdr:nvPicPr>
        <xdr:cNvPr id="7" name="Imagen 1921705942">
          <a:extLst>
            <a:ext uri="{FF2B5EF4-FFF2-40B4-BE49-F238E27FC236}">
              <a16:creationId xmlns:a16="http://schemas.microsoft.com/office/drawing/2014/main" id="{D10BCF71-9B4F-4FE4-A1E2-CAA2A8378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242" y="0"/>
          <a:ext cx="1145376"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N23"/>
  <sheetViews>
    <sheetView showGridLines="0" topLeftCell="A6" zoomScale="77" zoomScaleNormal="77" zoomScalePageLayoutView="90" workbookViewId="0">
      <selection activeCell="I23" sqref="I23"/>
    </sheetView>
  </sheetViews>
  <sheetFormatPr baseColWidth="10" defaultColWidth="16.5546875" defaultRowHeight="17.399999999999999"/>
  <cols>
    <col min="1" max="1" width="27.6640625" style="15" customWidth="1"/>
    <col min="2" max="2" width="37.44140625" style="19" customWidth="1"/>
    <col min="3" max="3" width="40.5546875" style="15" customWidth="1"/>
    <col min="4" max="4" width="17.109375" style="15" customWidth="1"/>
    <col min="5" max="8" width="16.5546875" style="15"/>
    <col min="9" max="9" width="24.44140625" style="15" customWidth="1"/>
    <col min="10" max="11" width="16.5546875" style="15" customWidth="1"/>
    <col min="12" max="13" width="16.5546875" style="15"/>
    <col min="14" max="14" width="0" style="12" hidden="1" customWidth="1"/>
    <col min="15" max="16384" width="16.5546875" style="12"/>
  </cols>
  <sheetData>
    <row r="1" spans="1:14" ht="50.25" customHeight="1" thickBot="1">
      <c r="N1" s="15"/>
    </row>
    <row r="2" spans="1:14" ht="51" customHeight="1" thickBot="1">
      <c r="A2" s="106" t="s">
        <v>0</v>
      </c>
      <c r="B2" s="107"/>
      <c r="C2" s="107"/>
      <c r="D2" s="107"/>
      <c r="E2" s="107"/>
      <c r="F2" s="107"/>
      <c r="G2" s="107"/>
      <c r="H2" s="107"/>
      <c r="I2" s="107"/>
      <c r="J2" s="107"/>
      <c r="K2" s="107"/>
      <c r="L2" s="107"/>
      <c r="M2" s="108"/>
      <c r="N2" s="15"/>
    </row>
    <row r="3" spans="1:14" ht="18">
      <c r="A3" s="114" t="s">
        <v>1</v>
      </c>
      <c r="B3" s="114" t="s">
        <v>2</v>
      </c>
      <c r="C3" s="115" t="s">
        <v>3</v>
      </c>
      <c r="D3" s="115" t="s">
        <v>4</v>
      </c>
      <c r="E3" s="115" t="s">
        <v>5</v>
      </c>
      <c r="F3" s="115" t="s">
        <v>6</v>
      </c>
      <c r="G3" s="115" t="s">
        <v>7</v>
      </c>
      <c r="H3" s="118" t="s">
        <v>8</v>
      </c>
      <c r="I3" s="118"/>
      <c r="J3" s="115" t="s">
        <v>9</v>
      </c>
      <c r="K3" s="115"/>
      <c r="L3" s="115"/>
      <c r="M3" s="115"/>
      <c r="N3" s="15"/>
    </row>
    <row r="4" spans="1:14" ht="18">
      <c r="A4" s="114"/>
      <c r="B4" s="114"/>
      <c r="C4" s="115"/>
      <c r="D4" s="115"/>
      <c r="E4" s="115"/>
      <c r="F4" s="115"/>
      <c r="G4" s="115"/>
      <c r="H4" s="116" t="s">
        <v>10</v>
      </c>
      <c r="I4" s="116" t="s">
        <v>11</v>
      </c>
      <c r="J4" s="60" t="s">
        <v>12</v>
      </c>
      <c r="K4" s="100" t="s">
        <v>13</v>
      </c>
      <c r="L4" s="60" t="s">
        <v>14</v>
      </c>
      <c r="M4" s="60" t="s">
        <v>15</v>
      </c>
      <c r="N4" s="15"/>
    </row>
    <row r="5" spans="1:14" ht="44.25" customHeight="1">
      <c r="A5" s="114"/>
      <c r="B5" s="114"/>
      <c r="C5" s="115"/>
      <c r="D5" s="115"/>
      <c r="E5" s="115"/>
      <c r="F5" s="115"/>
      <c r="G5" s="115"/>
      <c r="H5" s="117"/>
      <c r="I5" s="117"/>
      <c r="J5" s="59" t="s">
        <v>16</v>
      </c>
      <c r="K5" s="101" t="s">
        <v>16</v>
      </c>
      <c r="L5" s="59" t="s">
        <v>16</v>
      </c>
      <c r="M5" s="59" t="s">
        <v>16</v>
      </c>
      <c r="N5" s="15"/>
    </row>
    <row r="6" spans="1:14" ht="60">
      <c r="A6" s="119" t="s">
        <v>17</v>
      </c>
      <c r="B6" s="122" t="s">
        <v>18</v>
      </c>
      <c r="C6" s="61" t="s">
        <v>19</v>
      </c>
      <c r="D6" s="62" t="s">
        <v>20</v>
      </c>
      <c r="E6" s="62" t="s">
        <v>21</v>
      </c>
      <c r="F6" s="62" t="s">
        <v>21</v>
      </c>
      <c r="G6" s="62" t="s">
        <v>22</v>
      </c>
      <c r="H6" s="63">
        <v>45689</v>
      </c>
      <c r="I6" s="63">
        <v>45747</v>
      </c>
      <c r="J6" s="44">
        <v>1</v>
      </c>
      <c r="K6" s="43"/>
      <c r="L6" s="43"/>
      <c r="M6" s="22"/>
      <c r="N6" s="56">
        <f>J6+K6+L6+M6</f>
        <v>1</v>
      </c>
    </row>
    <row r="7" spans="1:14" s="15" customFormat="1" ht="60">
      <c r="A7" s="120"/>
      <c r="B7" s="122"/>
      <c r="C7" s="61" t="s">
        <v>23</v>
      </c>
      <c r="D7" s="64" t="s">
        <v>24</v>
      </c>
      <c r="E7" s="64" t="s">
        <v>21</v>
      </c>
      <c r="F7" s="64" t="s">
        <v>21</v>
      </c>
      <c r="G7" s="62" t="s">
        <v>22</v>
      </c>
      <c r="H7" s="63">
        <v>45689</v>
      </c>
      <c r="I7" s="63">
        <v>45747</v>
      </c>
      <c r="J7" s="44">
        <v>1</v>
      </c>
      <c r="K7" s="44"/>
      <c r="L7" s="44"/>
      <c r="M7" s="44"/>
      <c r="N7" s="56">
        <f t="shared" ref="N7:N20" si="0">J7+K7+L7+M7</f>
        <v>1</v>
      </c>
    </row>
    <row r="8" spans="1:14" ht="90">
      <c r="A8" s="120"/>
      <c r="B8" s="122"/>
      <c r="C8" s="61" t="s">
        <v>25</v>
      </c>
      <c r="D8" s="64" t="s">
        <v>26</v>
      </c>
      <c r="E8" s="64" t="s">
        <v>27</v>
      </c>
      <c r="F8" s="64" t="s">
        <v>28</v>
      </c>
      <c r="G8" s="64" t="s">
        <v>29</v>
      </c>
      <c r="H8" s="63">
        <v>45748</v>
      </c>
      <c r="I8" s="63">
        <v>46022</v>
      </c>
      <c r="J8" s="44"/>
      <c r="K8" s="44">
        <v>0.4</v>
      </c>
      <c r="L8" s="44">
        <v>0.3</v>
      </c>
      <c r="M8" s="45">
        <v>0.3</v>
      </c>
      <c r="N8" s="56">
        <f>J8+K8+L8+M8</f>
        <v>1</v>
      </c>
    </row>
    <row r="9" spans="1:14" ht="75">
      <c r="A9" s="121"/>
      <c r="B9" s="122"/>
      <c r="C9" s="67" t="s">
        <v>30</v>
      </c>
      <c r="D9" s="64" t="s">
        <v>31</v>
      </c>
      <c r="E9" s="64" t="s">
        <v>21</v>
      </c>
      <c r="F9" s="64" t="s">
        <v>21</v>
      </c>
      <c r="G9" s="64" t="s">
        <v>22</v>
      </c>
      <c r="H9" s="63">
        <v>46023</v>
      </c>
      <c r="I9" s="63">
        <v>46112</v>
      </c>
      <c r="J9" s="44"/>
      <c r="K9" s="44"/>
      <c r="L9" s="44"/>
      <c r="M9" s="45"/>
      <c r="N9" s="79">
        <f t="shared" si="0"/>
        <v>0</v>
      </c>
    </row>
    <row r="10" spans="1:14" ht="125.25" customHeight="1">
      <c r="A10" s="103" t="s">
        <v>32</v>
      </c>
      <c r="B10" s="123" t="s">
        <v>33</v>
      </c>
      <c r="C10" s="67" t="s">
        <v>34</v>
      </c>
      <c r="D10" s="64" t="s">
        <v>35</v>
      </c>
      <c r="E10" s="62" t="s">
        <v>21</v>
      </c>
      <c r="F10" s="64" t="s">
        <v>21</v>
      </c>
      <c r="G10" s="64" t="s">
        <v>22</v>
      </c>
      <c r="H10" s="65">
        <v>45689</v>
      </c>
      <c r="I10" s="65">
        <v>45747</v>
      </c>
      <c r="J10" s="44">
        <v>1</v>
      </c>
      <c r="K10" s="44"/>
      <c r="L10" s="44"/>
      <c r="M10" s="44"/>
      <c r="N10" s="56">
        <f t="shared" si="0"/>
        <v>1</v>
      </c>
    </row>
    <row r="11" spans="1:14" ht="96" customHeight="1">
      <c r="A11" s="104"/>
      <c r="B11" s="123"/>
      <c r="C11" s="90" t="s">
        <v>36</v>
      </c>
      <c r="D11" s="64" t="s">
        <v>37</v>
      </c>
      <c r="E11" s="67" t="s">
        <v>27</v>
      </c>
      <c r="F11" s="67" t="s">
        <v>28</v>
      </c>
      <c r="G11" s="64" t="s">
        <v>29</v>
      </c>
      <c r="H11" s="66">
        <v>45748</v>
      </c>
      <c r="I11" s="66">
        <v>46022</v>
      </c>
      <c r="J11" s="44"/>
      <c r="K11" s="47" t="s">
        <v>38</v>
      </c>
      <c r="L11" s="47" t="s">
        <v>39</v>
      </c>
      <c r="M11" s="23">
        <v>0.3</v>
      </c>
      <c r="N11" s="56">
        <f t="shared" si="0"/>
        <v>1</v>
      </c>
    </row>
    <row r="12" spans="1:14" ht="90.6" customHeight="1">
      <c r="A12" s="104"/>
      <c r="B12" s="123"/>
      <c r="C12" s="94" t="s">
        <v>40</v>
      </c>
      <c r="D12" s="64" t="s">
        <v>41</v>
      </c>
      <c r="E12" s="64" t="s">
        <v>21</v>
      </c>
      <c r="F12" s="64" t="s">
        <v>21</v>
      </c>
      <c r="G12" s="64" t="s">
        <v>22</v>
      </c>
      <c r="H12" s="63">
        <v>45748</v>
      </c>
      <c r="I12" s="63">
        <v>45838</v>
      </c>
      <c r="J12" s="47"/>
      <c r="K12" s="44">
        <v>1</v>
      </c>
      <c r="L12" s="44"/>
      <c r="M12" s="45"/>
      <c r="N12" s="56">
        <f t="shared" si="0"/>
        <v>1</v>
      </c>
    </row>
    <row r="13" spans="1:14" ht="30">
      <c r="A13" s="105"/>
      <c r="B13" s="123"/>
      <c r="C13" s="67" t="s">
        <v>42</v>
      </c>
      <c r="D13" s="64" t="s">
        <v>41</v>
      </c>
      <c r="E13" s="64" t="s">
        <v>21</v>
      </c>
      <c r="F13" s="64" t="s">
        <v>21</v>
      </c>
      <c r="G13" s="64" t="s">
        <v>22</v>
      </c>
      <c r="H13" s="63">
        <v>45839</v>
      </c>
      <c r="I13" s="63">
        <v>46022</v>
      </c>
      <c r="J13" s="47"/>
      <c r="K13" s="44"/>
      <c r="L13" s="44">
        <v>0.5</v>
      </c>
      <c r="M13" s="45">
        <v>0.5</v>
      </c>
      <c r="N13" s="56">
        <f t="shared" si="0"/>
        <v>1</v>
      </c>
    </row>
    <row r="14" spans="1:14" ht="60">
      <c r="A14" s="103" t="s">
        <v>43</v>
      </c>
      <c r="B14" s="103" t="s">
        <v>44</v>
      </c>
      <c r="C14" s="61" t="s">
        <v>45</v>
      </c>
      <c r="D14" s="64" t="s">
        <v>46</v>
      </c>
      <c r="E14" s="64" t="s">
        <v>47</v>
      </c>
      <c r="F14" s="64" t="s">
        <v>47</v>
      </c>
      <c r="G14" s="64" t="s">
        <v>22</v>
      </c>
      <c r="H14" s="63">
        <v>45689</v>
      </c>
      <c r="I14" s="63">
        <v>45747</v>
      </c>
      <c r="J14" s="47" t="s">
        <v>48</v>
      </c>
      <c r="K14" s="44"/>
      <c r="L14" s="44"/>
      <c r="M14" s="45"/>
      <c r="N14" s="56">
        <f t="shared" si="0"/>
        <v>1</v>
      </c>
    </row>
    <row r="15" spans="1:14" ht="45">
      <c r="A15" s="104"/>
      <c r="B15" s="104"/>
      <c r="C15" s="61" t="s">
        <v>49</v>
      </c>
      <c r="D15" s="64" t="s">
        <v>50</v>
      </c>
      <c r="E15" s="64" t="s">
        <v>21</v>
      </c>
      <c r="F15" s="64" t="s">
        <v>21</v>
      </c>
      <c r="G15" s="64" t="s">
        <v>22</v>
      </c>
      <c r="H15" s="63">
        <v>45689</v>
      </c>
      <c r="I15" s="63">
        <v>45747</v>
      </c>
      <c r="J15" s="47" t="s">
        <v>48</v>
      </c>
      <c r="K15" s="44"/>
      <c r="L15" s="44"/>
      <c r="M15" s="45"/>
      <c r="N15" s="56">
        <f t="shared" si="0"/>
        <v>1</v>
      </c>
    </row>
    <row r="16" spans="1:14" ht="90">
      <c r="A16" s="105"/>
      <c r="B16" s="105"/>
      <c r="C16" s="89" t="s">
        <v>51</v>
      </c>
      <c r="D16" s="64" t="s">
        <v>52</v>
      </c>
      <c r="E16" s="64" t="s">
        <v>27</v>
      </c>
      <c r="F16" s="64" t="s">
        <v>28</v>
      </c>
      <c r="G16" s="64" t="s">
        <v>29</v>
      </c>
      <c r="H16" s="65">
        <v>45748</v>
      </c>
      <c r="I16" s="68">
        <v>46022</v>
      </c>
      <c r="J16" s="47"/>
      <c r="K16" s="44">
        <v>0.5</v>
      </c>
      <c r="L16" s="44"/>
      <c r="M16" s="45">
        <v>0.5</v>
      </c>
      <c r="N16" s="56">
        <f t="shared" si="0"/>
        <v>1</v>
      </c>
    </row>
    <row r="17" spans="1:14" ht="60">
      <c r="A17" s="111" t="s">
        <v>53</v>
      </c>
      <c r="B17" s="103" t="s">
        <v>54</v>
      </c>
      <c r="C17" s="61" t="s">
        <v>55</v>
      </c>
      <c r="D17" s="64" t="s">
        <v>56</v>
      </c>
      <c r="E17" s="64" t="s">
        <v>47</v>
      </c>
      <c r="F17" s="64" t="s">
        <v>47</v>
      </c>
      <c r="G17" s="64" t="s">
        <v>22</v>
      </c>
      <c r="H17" s="65">
        <v>45689</v>
      </c>
      <c r="I17" s="65">
        <v>45746</v>
      </c>
      <c r="J17" s="47" t="s">
        <v>48</v>
      </c>
      <c r="K17" s="44"/>
      <c r="L17" s="44"/>
      <c r="M17" s="45"/>
      <c r="N17" s="56">
        <f t="shared" si="0"/>
        <v>1</v>
      </c>
    </row>
    <row r="18" spans="1:14" ht="60">
      <c r="A18" s="112"/>
      <c r="B18" s="104"/>
      <c r="C18" s="61" t="s">
        <v>57</v>
      </c>
      <c r="D18" s="64" t="s">
        <v>50</v>
      </c>
      <c r="E18" s="64" t="s">
        <v>21</v>
      </c>
      <c r="F18" s="64" t="s">
        <v>21</v>
      </c>
      <c r="G18" s="64" t="s">
        <v>22</v>
      </c>
      <c r="H18" s="65">
        <v>45689</v>
      </c>
      <c r="I18" s="65">
        <v>45746</v>
      </c>
      <c r="J18" s="47" t="s">
        <v>48</v>
      </c>
      <c r="K18" s="44"/>
      <c r="L18" s="44"/>
      <c r="M18" s="45"/>
      <c r="N18" s="56">
        <f t="shared" si="0"/>
        <v>1</v>
      </c>
    </row>
    <row r="19" spans="1:14" ht="90">
      <c r="A19" s="112"/>
      <c r="B19" s="104"/>
      <c r="C19" s="89" t="s">
        <v>58</v>
      </c>
      <c r="D19" s="64" t="s">
        <v>52</v>
      </c>
      <c r="E19" s="64" t="s">
        <v>27</v>
      </c>
      <c r="F19" s="64" t="s">
        <v>28</v>
      </c>
      <c r="G19" s="64" t="s">
        <v>29</v>
      </c>
      <c r="H19" s="65">
        <v>45748</v>
      </c>
      <c r="I19" s="69">
        <v>46022</v>
      </c>
      <c r="J19" s="47"/>
      <c r="K19" s="44">
        <v>0.5</v>
      </c>
      <c r="L19" s="44"/>
      <c r="M19" s="45">
        <v>0.5</v>
      </c>
      <c r="N19" s="56">
        <f t="shared" si="0"/>
        <v>1</v>
      </c>
    </row>
    <row r="20" spans="1:14" ht="30">
      <c r="A20" s="113"/>
      <c r="B20" s="105"/>
      <c r="C20" s="61" t="s">
        <v>59</v>
      </c>
      <c r="D20" s="64" t="s">
        <v>60</v>
      </c>
      <c r="E20" s="64" t="s">
        <v>21</v>
      </c>
      <c r="F20" s="64" t="s">
        <v>21</v>
      </c>
      <c r="G20" s="64" t="s">
        <v>22</v>
      </c>
      <c r="H20" s="63">
        <v>45931</v>
      </c>
      <c r="I20" s="63">
        <v>46022</v>
      </c>
      <c r="J20" s="47"/>
      <c r="K20" s="44"/>
      <c r="L20" s="44"/>
      <c r="M20" s="45">
        <v>1</v>
      </c>
      <c r="N20" s="56">
        <f t="shared" si="0"/>
        <v>1</v>
      </c>
    </row>
    <row r="21" spans="1:14" ht="25.2">
      <c r="G21" s="109" t="s">
        <v>61</v>
      </c>
      <c r="H21" s="110"/>
      <c r="I21" s="110"/>
      <c r="J21" s="20">
        <f>(J6+J7+J10+J14+J15+J17+J18)/7</f>
        <v>1</v>
      </c>
      <c r="K21" s="20">
        <f>(K8+K11+K12+K16+K19)/5</f>
        <v>0.55999999999999994</v>
      </c>
      <c r="L21" s="20">
        <f>(L8+L11+L13)/3</f>
        <v>0.3666666666666667</v>
      </c>
      <c r="M21" s="20">
        <f>(M8+M11+M13+M16+M19+M20)/6</f>
        <v>0.51666666666666672</v>
      </c>
      <c r="N21" s="15"/>
    </row>
    <row r="22" spans="1:14" ht="20.399999999999999">
      <c r="G22" s="102" t="s">
        <v>171</v>
      </c>
      <c r="H22" s="102"/>
      <c r="I22" s="102"/>
      <c r="J22" s="98"/>
      <c r="K22" s="98"/>
      <c r="L22" s="98"/>
      <c r="M22" s="99">
        <f>(J21+K21+L21+M21)/4</f>
        <v>0.61083333333333334</v>
      </c>
      <c r="N22" s="56" t="e">
        <f>(J22+K22+L22+#REF!)/4</f>
        <v>#REF!</v>
      </c>
    </row>
    <row r="23" spans="1:14" ht="25.2">
      <c r="K23" s="97"/>
      <c r="L23" s="56"/>
      <c r="N23" s="15"/>
    </row>
  </sheetData>
  <mergeCells count="22">
    <mergeCell ref="H3:I3"/>
    <mergeCell ref="E3:E5"/>
    <mergeCell ref="A6:A9"/>
    <mergeCell ref="B6:B9"/>
    <mergeCell ref="A10:A13"/>
    <mergeCell ref="B10:B13"/>
    <mergeCell ref="G22:I22"/>
    <mergeCell ref="A14:A16"/>
    <mergeCell ref="B14:B16"/>
    <mergeCell ref="A2:M2"/>
    <mergeCell ref="G21:I21"/>
    <mergeCell ref="A17:A20"/>
    <mergeCell ref="B17:B20"/>
    <mergeCell ref="A3:A5"/>
    <mergeCell ref="B3:B5"/>
    <mergeCell ref="J3:M3"/>
    <mergeCell ref="H4:H5"/>
    <mergeCell ref="I4:I5"/>
    <mergeCell ref="C3:C5"/>
    <mergeCell ref="D3:D5"/>
    <mergeCell ref="F3:F5"/>
    <mergeCell ref="G3:G5"/>
  </mergeCells>
  <pageMargins left="0.70866141732283472" right="0.70866141732283472" top="0.74803149606299213" bottom="0.74803149606299213" header="0.31496062992125984" footer="0.31496062992125984"/>
  <pageSetup scale="65" orientation="landscape" r:id="rId1"/>
  <headerFooter>
    <oddHeader>&amp;L&amp;"Calibri"&amp;15&amp;K000000 Información Pública Clasificada&amp;1#_x000D_&amp;C&amp;72
Borrador para 
Consulta Ciudadana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E619B-077D-4CB3-B58C-ED48A091B836}">
  <dimension ref="A2:AG22"/>
  <sheetViews>
    <sheetView showGridLines="0" tabSelected="1" zoomScale="50" zoomScaleNormal="50" workbookViewId="0">
      <selection activeCell="AC6" sqref="AC6:AG21"/>
    </sheetView>
  </sheetViews>
  <sheetFormatPr baseColWidth="10" defaultColWidth="11.44140625" defaultRowHeight="15"/>
  <cols>
    <col min="1" max="2" width="24.88671875" customWidth="1"/>
    <col min="3" max="3" width="32.5546875" customWidth="1"/>
    <col min="4" max="6" width="32.21875" customWidth="1"/>
    <col min="7" max="7" width="13.88671875" customWidth="1"/>
    <col min="8" max="9" width="17.44140625" customWidth="1"/>
    <col min="10" max="13" width="17.6640625" customWidth="1"/>
    <col min="14" max="14" width="18.44140625" style="11" customWidth="1"/>
    <col min="15" max="15" width="17" style="11" customWidth="1"/>
    <col min="16" max="16" width="63.33203125" style="11" customWidth="1"/>
    <col min="17" max="17" width="13.33203125" style="11" customWidth="1"/>
    <col min="18" max="18" width="60.109375" style="11" customWidth="1"/>
    <col min="19" max="19" width="16.6640625" style="11" customWidth="1"/>
    <col min="20" max="20" width="11.44140625" style="11" customWidth="1"/>
    <col min="21" max="21" width="57.6640625" style="11" customWidth="1"/>
    <col min="22" max="22" width="16.6640625" style="11" customWidth="1"/>
    <col min="23" max="23" width="68.33203125" style="11" customWidth="1"/>
    <col min="24" max="24" width="19.44140625" style="11" customWidth="1"/>
    <col min="25" max="25" width="16" style="11" customWidth="1"/>
    <col min="26" max="26" width="60.44140625" style="11" customWidth="1"/>
    <col min="27" max="27" width="9.88671875" style="11" customWidth="1"/>
    <col min="28" max="28" width="36.88671875" style="11" customWidth="1"/>
    <col min="29" max="29" width="7.33203125" style="11" customWidth="1"/>
    <col min="30" max="30" width="21.44140625" style="11" customWidth="1"/>
    <col min="31" max="31" width="69.6640625" style="11" customWidth="1"/>
    <col min="32" max="32" width="14.33203125" style="11" customWidth="1"/>
    <col min="33" max="33" width="67.44140625" style="11" customWidth="1"/>
  </cols>
  <sheetData>
    <row r="2" spans="1:33" s="7" customFormat="1" ht="15.6">
      <c r="A2" s="8"/>
      <c r="B2" s="8"/>
      <c r="C2" s="8"/>
      <c r="D2" s="8"/>
      <c r="E2" s="8"/>
      <c r="F2" s="8"/>
      <c r="G2" s="8"/>
      <c r="H2" s="8"/>
      <c r="I2" s="8"/>
      <c r="J2" s="8"/>
      <c r="K2" s="8"/>
      <c r="L2" s="8"/>
      <c r="M2" s="8"/>
      <c r="N2" s="10"/>
      <c r="O2" s="10"/>
      <c r="P2" s="9">
        <v>5000</v>
      </c>
      <c r="Q2" s="9" t="s">
        <v>67</v>
      </c>
      <c r="R2" s="10"/>
      <c r="S2" s="10"/>
      <c r="T2" s="10"/>
      <c r="U2" s="10"/>
      <c r="V2" s="10"/>
      <c r="W2" s="10"/>
      <c r="X2" s="10"/>
      <c r="Y2" s="10"/>
      <c r="Z2" s="10"/>
      <c r="AA2" s="10"/>
      <c r="AB2" s="10"/>
      <c r="AC2" s="10"/>
      <c r="AD2" s="10"/>
      <c r="AE2" s="10"/>
      <c r="AF2" s="10"/>
      <c r="AG2" s="10"/>
    </row>
    <row r="3" spans="1:33" ht="36.75" customHeight="1">
      <c r="A3" s="114" t="s">
        <v>1</v>
      </c>
      <c r="B3" s="114" t="s">
        <v>2</v>
      </c>
      <c r="C3" s="114" t="s">
        <v>3</v>
      </c>
      <c r="D3" s="114" t="s">
        <v>4</v>
      </c>
      <c r="E3" s="114" t="s">
        <v>5</v>
      </c>
      <c r="F3" s="114" t="s">
        <v>6</v>
      </c>
      <c r="G3" s="114" t="s">
        <v>7</v>
      </c>
      <c r="H3" s="128" t="s">
        <v>8</v>
      </c>
      <c r="I3" s="128"/>
      <c r="J3" s="129" t="s">
        <v>68</v>
      </c>
      <c r="K3" s="130"/>
      <c r="L3" s="130"/>
      <c r="M3" s="131"/>
      <c r="N3" s="127" t="s">
        <v>69</v>
      </c>
      <c r="O3" s="132"/>
      <c r="P3" s="132"/>
      <c r="Q3" s="132"/>
      <c r="R3" s="132"/>
      <c r="S3" s="127"/>
      <c r="T3" s="127"/>
      <c r="U3" s="127"/>
      <c r="V3" s="127"/>
      <c r="W3" s="127"/>
      <c r="X3" s="127"/>
      <c r="Y3" s="127"/>
      <c r="Z3" s="127"/>
      <c r="AA3" s="127"/>
      <c r="AB3" s="127"/>
      <c r="AC3" s="127"/>
      <c r="AD3" s="127"/>
      <c r="AE3" s="127"/>
      <c r="AF3" s="127"/>
      <c r="AG3" s="127"/>
    </row>
    <row r="4" spans="1:33" ht="78" customHeight="1">
      <c r="A4" s="114"/>
      <c r="B4" s="114"/>
      <c r="C4" s="114"/>
      <c r="D4" s="114"/>
      <c r="E4" s="114"/>
      <c r="F4" s="114"/>
      <c r="G4" s="114"/>
      <c r="H4" s="133" t="s">
        <v>10</v>
      </c>
      <c r="I4" s="133" t="s">
        <v>11</v>
      </c>
      <c r="J4" s="71" t="s">
        <v>62</v>
      </c>
      <c r="K4" s="71" t="s">
        <v>63</v>
      </c>
      <c r="L4" s="71" t="s">
        <v>64</v>
      </c>
      <c r="M4" s="72" t="s">
        <v>65</v>
      </c>
      <c r="N4" s="127" t="s">
        <v>62</v>
      </c>
      <c r="O4" s="127"/>
      <c r="P4" s="127"/>
      <c r="Q4" s="127"/>
      <c r="R4" s="127"/>
      <c r="S4" s="127" t="s">
        <v>63</v>
      </c>
      <c r="T4" s="127"/>
      <c r="U4" s="127"/>
      <c r="V4" s="127"/>
      <c r="W4" s="127"/>
      <c r="X4" s="127" t="s">
        <v>64</v>
      </c>
      <c r="Y4" s="127"/>
      <c r="Z4" s="127"/>
      <c r="AA4" s="127"/>
      <c r="AB4" s="127"/>
      <c r="AC4" s="127" t="s">
        <v>65</v>
      </c>
      <c r="AD4" s="127"/>
      <c r="AE4" s="127"/>
      <c r="AF4" s="127"/>
      <c r="AG4" s="127"/>
    </row>
    <row r="5" spans="1:33" ht="62.4">
      <c r="A5" s="114"/>
      <c r="B5" s="114"/>
      <c r="C5" s="114"/>
      <c r="D5" s="114"/>
      <c r="E5" s="114"/>
      <c r="F5" s="114"/>
      <c r="G5" s="114"/>
      <c r="H5" s="134"/>
      <c r="I5" s="134"/>
      <c r="J5" s="70" t="s">
        <v>16</v>
      </c>
      <c r="K5" s="70" t="s">
        <v>16</v>
      </c>
      <c r="L5" s="70" t="s">
        <v>16</v>
      </c>
      <c r="M5" s="73" t="s">
        <v>16</v>
      </c>
      <c r="N5" s="74" t="s">
        <v>70</v>
      </c>
      <c r="O5" s="74" t="s">
        <v>71</v>
      </c>
      <c r="P5" s="74" t="s">
        <v>72</v>
      </c>
      <c r="Q5" s="74" t="s">
        <v>73</v>
      </c>
      <c r="R5" s="74" t="s">
        <v>74</v>
      </c>
      <c r="S5" s="74" t="s">
        <v>70</v>
      </c>
      <c r="T5" s="74" t="s">
        <v>71</v>
      </c>
      <c r="U5" s="74" t="s">
        <v>72</v>
      </c>
      <c r="V5" s="74" t="s">
        <v>73</v>
      </c>
      <c r="W5" s="74" t="s">
        <v>74</v>
      </c>
      <c r="X5" s="74" t="s">
        <v>70</v>
      </c>
      <c r="Y5" s="74" t="s">
        <v>71</v>
      </c>
      <c r="Z5" s="74" t="s">
        <v>72</v>
      </c>
      <c r="AA5" s="74" t="s">
        <v>73</v>
      </c>
      <c r="AB5" s="74" t="s">
        <v>74</v>
      </c>
      <c r="AC5" s="74" t="s">
        <v>70</v>
      </c>
      <c r="AD5" s="74" t="s">
        <v>71</v>
      </c>
      <c r="AE5" s="74" t="s">
        <v>72</v>
      </c>
      <c r="AF5" s="74" t="s">
        <v>73</v>
      </c>
      <c r="AG5" s="74" t="s">
        <v>74</v>
      </c>
    </row>
    <row r="6" spans="1:33" s="7" customFormat="1" ht="174.6" customHeight="1">
      <c r="A6" s="103" t="s">
        <v>17</v>
      </c>
      <c r="B6" s="103" t="s">
        <v>17</v>
      </c>
      <c r="C6" s="124" t="s">
        <v>18</v>
      </c>
      <c r="D6" s="61" t="s">
        <v>19</v>
      </c>
      <c r="E6" s="62" t="s">
        <v>20</v>
      </c>
      <c r="F6" s="23" t="str">
        <f>'Formulación 2025'!D6</f>
        <v xml:space="preserve">Un documento de caracterización entregado </v>
      </c>
      <c r="G6" s="22" t="str">
        <f>'Formulación 2025'!E6</f>
        <v>N/A</v>
      </c>
      <c r="H6" s="63">
        <v>45689</v>
      </c>
      <c r="I6" s="63">
        <v>45747</v>
      </c>
      <c r="J6" s="44">
        <v>1</v>
      </c>
      <c r="K6" s="43"/>
      <c r="L6" s="43"/>
      <c r="M6" s="22"/>
      <c r="N6" s="18">
        <v>1</v>
      </c>
      <c r="O6" s="18">
        <v>0.6</v>
      </c>
      <c r="P6" s="48" t="s">
        <v>75</v>
      </c>
      <c r="Q6" s="37" t="s">
        <v>66</v>
      </c>
      <c r="R6" s="81" t="s">
        <v>76</v>
      </c>
      <c r="S6" s="18">
        <f>'Formulación 2025'!K6</f>
        <v>0</v>
      </c>
      <c r="T6" s="18"/>
      <c r="U6" s="49"/>
      <c r="V6" s="37"/>
      <c r="W6" s="50"/>
      <c r="X6" s="38"/>
      <c r="Y6" s="18"/>
      <c r="Z6" s="50"/>
      <c r="AA6" s="28"/>
      <c r="AB6" s="27"/>
      <c r="AC6" s="141"/>
      <c r="AD6" s="18"/>
      <c r="AE6" s="142"/>
      <c r="AF6" s="143"/>
      <c r="AG6" s="144"/>
    </row>
    <row r="7" spans="1:33" s="7" customFormat="1" ht="301.5" customHeight="1">
      <c r="A7" s="104"/>
      <c r="B7" s="104"/>
      <c r="C7" s="125"/>
      <c r="D7" s="61" t="s">
        <v>23</v>
      </c>
      <c r="E7" s="64" t="s">
        <v>24</v>
      </c>
      <c r="F7" s="23" t="str">
        <f>'Formulación 2025'!D7</f>
        <v>Un plan de trabajo diseñado</v>
      </c>
      <c r="G7" s="22" t="str">
        <f>'Formulación 2025'!E7</f>
        <v>N/A</v>
      </c>
      <c r="H7" s="63">
        <v>45689</v>
      </c>
      <c r="I7" s="63">
        <v>45747</v>
      </c>
      <c r="J7" s="44">
        <v>1</v>
      </c>
      <c r="K7" s="44"/>
      <c r="L7" s="44"/>
      <c r="M7" s="44"/>
      <c r="N7" s="13">
        <v>1</v>
      </c>
      <c r="O7" s="13">
        <v>0.6</v>
      </c>
      <c r="P7" s="13" t="s">
        <v>77</v>
      </c>
      <c r="Q7" s="37" t="s">
        <v>66</v>
      </c>
      <c r="R7" s="81" t="s">
        <v>78</v>
      </c>
      <c r="S7" s="18">
        <f>'Formulación 2025'!K7</f>
        <v>0</v>
      </c>
      <c r="T7" s="13"/>
      <c r="U7" s="29"/>
      <c r="V7" s="22"/>
      <c r="W7" s="31"/>
      <c r="X7" s="26"/>
      <c r="Y7" s="13"/>
      <c r="Z7" s="29"/>
      <c r="AA7" s="28"/>
      <c r="AB7" s="27"/>
      <c r="AC7" s="13"/>
      <c r="AD7" s="13"/>
      <c r="AE7" s="145"/>
      <c r="AF7" s="146"/>
      <c r="AG7" s="147"/>
    </row>
    <row r="8" spans="1:33" s="7" customFormat="1" ht="200.25" customHeight="1">
      <c r="A8" s="104"/>
      <c r="B8" s="104"/>
      <c r="C8" s="125"/>
      <c r="D8" s="61" t="s">
        <v>25</v>
      </c>
      <c r="E8" s="64" t="s">
        <v>26</v>
      </c>
      <c r="F8" s="45" t="str">
        <f>'Formulación 2025'!D8</f>
        <v>Un informe trimestral del plan de trabajo ejecutado</v>
      </c>
      <c r="G8" s="23" t="str">
        <f>'Formulación 2025'!E8</f>
        <v>% Avance de la implementación del plan de trabajo</v>
      </c>
      <c r="H8" s="63">
        <v>45748</v>
      </c>
      <c r="I8" s="63">
        <v>46022</v>
      </c>
      <c r="J8" s="44"/>
      <c r="K8" s="44">
        <v>0.4</v>
      </c>
      <c r="L8" s="44">
        <v>0.3</v>
      </c>
      <c r="M8" s="46">
        <v>0.3</v>
      </c>
      <c r="N8" s="13"/>
      <c r="O8" s="13"/>
      <c r="P8" s="13"/>
      <c r="Q8" s="37"/>
      <c r="R8" s="13"/>
      <c r="S8" s="18">
        <f>'Formulación 2025'!K8</f>
        <v>0.4</v>
      </c>
      <c r="T8" s="13">
        <v>0.4</v>
      </c>
      <c r="U8" s="22" t="s">
        <v>79</v>
      </c>
      <c r="V8" s="82"/>
      <c r="W8" s="35" t="s">
        <v>80</v>
      </c>
      <c r="X8" s="26">
        <v>0.3</v>
      </c>
      <c r="Y8" s="13">
        <v>0.3</v>
      </c>
      <c r="Z8" s="30" t="s">
        <v>81</v>
      </c>
      <c r="AA8" s="92" t="s">
        <v>66</v>
      </c>
      <c r="AB8" s="27" t="s">
        <v>82</v>
      </c>
      <c r="AC8" s="148"/>
      <c r="AD8" s="13"/>
      <c r="AE8" s="145"/>
      <c r="AF8" s="146"/>
      <c r="AG8" s="147"/>
    </row>
    <row r="9" spans="1:33" s="7" customFormat="1" ht="205.5" customHeight="1">
      <c r="A9" s="105"/>
      <c r="B9" s="105"/>
      <c r="C9" s="126"/>
      <c r="D9" s="67" t="s">
        <v>30</v>
      </c>
      <c r="E9" s="64" t="s">
        <v>31</v>
      </c>
      <c r="F9" s="34" t="str">
        <f>'Formulación 2025'!D9</f>
        <v xml:space="preserve">Informe de la evaluación </v>
      </c>
      <c r="G9" s="34" t="str">
        <f>'Formulación 2025'!E9</f>
        <v>N/A</v>
      </c>
      <c r="H9" s="63">
        <v>46023</v>
      </c>
      <c r="I9" s="63">
        <v>46112</v>
      </c>
      <c r="J9" s="77"/>
      <c r="K9" s="77"/>
      <c r="L9" s="77"/>
      <c r="M9" s="78"/>
      <c r="N9" s="13"/>
      <c r="O9" s="13"/>
      <c r="P9" s="13"/>
      <c r="Q9" s="37"/>
      <c r="R9" s="13"/>
      <c r="S9" s="18">
        <f>'Formulación 2025'!K9</f>
        <v>0</v>
      </c>
      <c r="T9" s="13"/>
      <c r="U9" s="24"/>
      <c r="V9" s="25"/>
      <c r="W9" s="40"/>
      <c r="X9" s="26"/>
      <c r="Y9" s="13"/>
      <c r="Z9" s="32"/>
      <c r="AA9" s="28"/>
      <c r="AB9" s="27"/>
      <c r="AC9" s="148"/>
      <c r="AD9" s="13"/>
      <c r="AE9" s="145"/>
      <c r="AF9" s="146"/>
      <c r="AG9" s="145"/>
    </row>
    <row r="10" spans="1:33" s="7" customFormat="1" ht="192" customHeight="1">
      <c r="A10" s="103" t="s">
        <v>32</v>
      </c>
      <c r="B10" s="103" t="s">
        <v>32</v>
      </c>
      <c r="C10" s="124" t="s">
        <v>33</v>
      </c>
      <c r="D10" s="67" t="s">
        <v>34</v>
      </c>
      <c r="E10" s="64" t="s">
        <v>35</v>
      </c>
      <c r="F10" s="34" t="str">
        <f>'Formulación 2025'!D10</f>
        <v>Un documento Estrategia de comunicación diseñada</v>
      </c>
      <c r="G10" s="34" t="str">
        <f>'Formulación 2025'!E10</f>
        <v>N/A</v>
      </c>
      <c r="H10" s="65">
        <v>45689</v>
      </c>
      <c r="I10" s="65">
        <v>45747</v>
      </c>
      <c r="J10" s="44">
        <v>1</v>
      </c>
      <c r="K10" s="44"/>
      <c r="L10" s="44"/>
      <c r="M10" s="44"/>
      <c r="N10" s="13">
        <v>1</v>
      </c>
      <c r="O10" s="13">
        <v>1</v>
      </c>
      <c r="P10" s="13" t="s">
        <v>83</v>
      </c>
      <c r="Q10" s="37" t="s">
        <v>66</v>
      </c>
      <c r="R10" s="81" t="s">
        <v>84</v>
      </c>
      <c r="S10" s="18">
        <f>'Formulación 2025'!K10</f>
        <v>0</v>
      </c>
      <c r="T10" s="13"/>
      <c r="U10" s="24"/>
      <c r="V10" s="25"/>
      <c r="W10" s="55"/>
      <c r="X10" s="26"/>
      <c r="Y10" s="13"/>
      <c r="Z10" s="57"/>
      <c r="AA10" s="28"/>
      <c r="AB10" s="27"/>
      <c r="AC10" s="148"/>
      <c r="AD10" s="13"/>
      <c r="AE10" s="145"/>
      <c r="AF10" s="146"/>
      <c r="AG10" s="145"/>
    </row>
    <row r="11" spans="1:33" s="7" customFormat="1" ht="201.75" customHeight="1">
      <c r="A11" s="104"/>
      <c r="B11" s="104"/>
      <c r="C11" s="125"/>
      <c r="D11" s="67" t="s">
        <v>36</v>
      </c>
      <c r="E11" s="64" t="s">
        <v>37</v>
      </c>
      <c r="F11" s="42" t="str">
        <f>'Formulación 2025'!D11</f>
        <v xml:space="preserve">Un informe trimestral de la implementación de la estrategia de comunicación </v>
      </c>
      <c r="G11" s="42" t="str">
        <f>'Formulación 2025'!E11</f>
        <v>% Avance de la implementación del plan de trabajo</v>
      </c>
      <c r="H11" s="66">
        <v>45748</v>
      </c>
      <c r="I11" s="66">
        <v>46022</v>
      </c>
      <c r="J11" s="44"/>
      <c r="K11" s="47" t="s">
        <v>38</v>
      </c>
      <c r="L11" s="47" t="s">
        <v>39</v>
      </c>
      <c r="M11" s="23">
        <v>0.3</v>
      </c>
      <c r="N11" s="13"/>
      <c r="O11" s="13"/>
      <c r="P11" s="21"/>
      <c r="Q11" s="37"/>
      <c r="R11" s="22"/>
      <c r="S11" s="18" t="str">
        <f>'Formulación 2025'!K11</f>
        <v>40%</v>
      </c>
      <c r="T11" s="13">
        <v>0.4</v>
      </c>
      <c r="U11" s="24" t="s">
        <v>85</v>
      </c>
      <c r="V11" s="83"/>
      <c r="W11" s="85" t="s">
        <v>86</v>
      </c>
      <c r="X11" s="26">
        <v>0.3</v>
      </c>
      <c r="Y11" s="13">
        <v>0.3</v>
      </c>
      <c r="Z11" s="55" t="s">
        <v>87</v>
      </c>
      <c r="AA11" s="92" t="s">
        <v>66</v>
      </c>
      <c r="AB11" s="95" t="s">
        <v>88</v>
      </c>
      <c r="AC11" s="13"/>
      <c r="AD11" s="13"/>
      <c r="AE11" s="149"/>
      <c r="AF11" s="146"/>
      <c r="AG11" s="147"/>
    </row>
    <row r="12" spans="1:33" s="7" customFormat="1" ht="129" customHeight="1">
      <c r="A12" s="104"/>
      <c r="B12" s="104"/>
      <c r="C12" s="125"/>
      <c r="D12" s="67" t="s">
        <v>40</v>
      </c>
      <c r="E12" s="64" t="s">
        <v>41</v>
      </c>
      <c r="F12" s="42" t="str">
        <f>'Formulación 2025'!D12</f>
        <v>Un informe semestral</v>
      </c>
      <c r="G12" s="42" t="str">
        <f>'Formulación 2025'!E12</f>
        <v>N/A</v>
      </c>
      <c r="H12" s="63">
        <v>45748</v>
      </c>
      <c r="I12" s="63">
        <v>45838</v>
      </c>
      <c r="J12" s="47"/>
      <c r="K12" s="44">
        <v>1</v>
      </c>
      <c r="L12" s="44"/>
      <c r="M12" s="46"/>
      <c r="N12" s="13"/>
      <c r="O12" s="13"/>
      <c r="P12" s="21"/>
      <c r="Q12" s="37"/>
      <c r="R12" s="22"/>
      <c r="S12" s="18">
        <f>'Formulación 2025'!K12</f>
        <v>1</v>
      </c>
      <c r="T12" s="13">
        <v>0</v>
      </c>
      <c r="U12" s="24"/>
      <c r="V12" s="88"/>
      <c r="W12" s="87" t="s">
        <v>89</v>
      </c>
      <c r="X12" s="26"/>
      <c r="Y12" s="26"/>
      <c r="Z12" s="41"/>
      <c r="AA12" s="28"/>
      <c r="AB12" s="27"/>
      <c r="AC12" s="36"/>
      <c r="AD12" s="13"/>
      <c r="AE12" s="145"/>
      <c r="AF12" s="146"/>
      <c r="AG12" s="147"/>
    </row>
    <row r="13" spans="1:33" s="7" customFormat="1" ht="189.75" customHeight="1">
      <c r="A13" s="105"/>
      <c r="B13" s="105"/>
      <c r="C13" s="126"/>
      <c r="D13" s="67" t="s">
        <v>42</v>
      </c>
      <c r="E13" s="64" t="s">
        <v>41</v>
      </c>
      <c r="F13" s="34" t="str">
        <f>'Formulación 2025'!D13</f>
        <v>Un informe semestral</v>
      </c>
      <c r="G13" s="42" t="str">
        <f>'Formulación 2025'!E13</f>
        <v>N/A</v>
      </c>
      <c r="H13" s="63">
        <v>45839</v>
      </c>
      <c r="I13" s="63">
        <v>46022</v>
      </c>
      <c r="J13" s="47"/>
      <c r="K13" s="44"/>
      <c r="L13" s="44">
        <v>0.5</v>
      </c>
      <c r="M13" s="46">
        <v>0.5</v>
      </c>
      <c r="N13" s="13"/>
      <c r="O13" s="13"/>
      <c r="P13" s="21"/>
      <c r="Q13" s="37"/>
      <c r="R13" s="22"/>
      <c r="S13" s="18">
        <f>'Formulación 2025'!K13</f>
        <v>0</v>
      </c>
      <c r="T13" s="13"/>
      <c r="U13" s="24"/>
      <c r="V13" s="80"/>
      <c r="W13" s="39"/>
      <c r="X13" s="33"/>
      <c r="Y13" s="17">
        <v>0</v>
      </c>
      <c r="Z13" s="32"/>
      <c r="AA13" s="91" t="s">
        <v>67</v>
      </c>
      <c r="AB13" s="27" t="s">
        <v>90</v>
      </c>
      <c r="AC13" s="36"/>
      <c r="AD13" s="13"/>
      <c r="AE13" s="145"/>
      <c r="AF13" s="146"/>
      <c r="AG13" s="150"/>
    </row>
    <row r="14" spans="1:33" s="7" customFormat="1" ht="133.5" customHeight="1">
      <c r="A14" s="103" t="s">
        <v>43</v>
      </c>
      <c r="B14" s="103" t="s">
        <v>43</v>
      </c>
      <c r="C14" s="103" t="s">
        <v>44</v>
      </c>
      <c r="D14" s="61" t="s">
        <v>45</v>
      </c>
      <c r="E14" s="64" t="s">
        <v>46</v>
      </c>
      <c r="F14" s="34" t="str">
        <f>'Formulación 2025'!D14</f>
        <v xml:space="preserve">Un documento técnico sobre el contexto institucional </v>
      </c>
      <c r="G14" s="42" t="str">
        <f>'Formulación 2025'!E14</f>
        <v>NA</v>
      </c>
      <c r="H14" s="63">
        <v>45689</v>
      </c>
      <c r="I14" s="63">
        <v>45747</v>
      </c>
      <c r="J14" s="47" t="s">
        <v>48</v>
      </c>
      <c r="K14" s="44"/>
      <c r="L14" s="44"/>
      <c r="M14" s="46"/>
      <c r="N14" s="13">
        <v>1</v>
      </c>
      <c r="O14" s="13">
        <v>1</v>
      </c>
      <c r="P14" s="29" t="s">
        <v>91</v>
      </c>
      <c r="Q14" s="37" t="s">
        <v>66</v>
      </c>
      <c r="R14" s="81" t="s">
        <v>92</v>
      </c>
      <c r="S14" s="18">
        <f>'Formulación 2025'!K14</f>
        <v>0</v>
      </c>
      <c r="T14" s="13"/>
      <c r="U14" s="29"/>
      <c r="V14" s="86"/>
      <c r="W14" s="58"/>
      <c r="X14" s="26"/>
      <c r="Y14" s="18"/>
      <c r="Z14" s="41"/>
      <c r="AA14" s="28"/>
      <c r="AB14" s="28"/>
      <c r="AC14" s="13"/>
      <c r="AD14" s="13"/>
      <c r="AE14" s="151"/>
      <c r="AF14" s="146"/>
      <c r="AG14" s="146"/>
    </row>
    <row r="15" spans="1:33" s="7" customFormat="1" ht="175.5" customHeight="1">
      <c r="A15" s="104"/>
      <c r="B15" s="104"/>
      <c r="C15" s="104"/>
      <c r="D15" s="61" t="s">
        <v>49</v>
      </c>
      <c r="E15" s="64" t="s">
        <v>50</v>
      </c>
      <c r="F15" s="34" t="str">
        <f>'Formulación 2025'!D15</f>
        <v xml:space="preserve">Un plan de trabajo diseñado </v>
      </c>
      <c r="G15" s="42" t="str">
        <f>'Formulación 2025'!E15</f>
        <v>N/A</v>
      </c>
      <c r="H15" s="63">
        <v>45689</v>
      </c>
      <c r="I15" s="63">
        <v>45747</v>
      </c>
      <c r="J15" s="47" t="s">
        <v>48</v>
      </c>
      <c r="K15" s="44"/>
      <c r="L15" s="44"/>
      <c r="M15" s="46"/>
      <c r="N15" s="13">
        <v>1</v>
      </c>
      <c r="O15" s="13">
        <v>1</v>
      </c>
      <c r="P15" s="21" t="s">
        <v>93</v>
      </c>
      <c r="Q15" s="37" t="s">
        <v>66</v>
      </c>
      <c r="R15" s="81" t="s">
        <v>94</v>
      </c>
      <c r="S15" s="18">
        <f>'Formulación 2025'!K15</f>
        <v>0</v>
      </c>
      <c r="T15" s="13"/>
      <c r="U15" s="39"/>
      <c r="V15" s="25"/>
      <c r="W15" s="35"/>
      <c r="X15" s="26"/>
      <c r="Y15" s="13"/>
      <c r="Z15" s="32"/>
      <c r="AA15" s="28"/>
      <c r="AB15" s="27"/>
      <c r="AC15" s="13"/>
      <c r="AD15" s="13"/>
      <c r="AE15" s="152"/>
      <c r="AF15" s="146"/>
      <c r="AG15" s="153"/>
    </row>
    <row r="16" spans="1:33" s="7" customFormat="1" ht="140.4">
      <c r="A16" s="105"/>
      <c r="B16" s="105"/>
      <c r="C16" s="105"/>
      <c r="D16" s="61" t="s">
        <v>51</v>
      </c>
      <c r="E16" s="64" t="s">
        <v>52</v>
      </c>
      <c r="F16" s="34" t="str">
        <f>'Formulación 2025'!D16</f>
        <v>Dos informes semestrales</v>
      </c>
      <c r="G16" s="42" t="str">
        <f>'Formulación 2025'!E16</f>
        <v>% Avance de la implementación del plan de trabajo</v>
      </c>
      <c r="H16" s="65">
        <v>45748</v>
      </c>
      <c r="I16" s="68">
        <v>46022</v>
      </c>
      <c r="J16" s="47"/>
      <c r="K16" s="44">
        <v>0.5</v>
      </c>
      <c r="L16" s="44"/>
      <c r="M16" s="46">
        <v>0.5</v>
      </c>
      <c r="N16" s="13"/>
      <c r="O16" s="13"/>
      <c r="P16" s="21"/>
      <c r="Q16" s="37"/>
      <c r="R16" s="51"/>
      <c r="S16" s="18">
        <f>'Formulación 2025'!K16</f>
        <v>0.5</v>
      </c>
      <c r="T16" s="13">
        <v>0.5</v>
      </c>
      <c r="U16" s="39" t="s">
        <v>95</v>
      </c>
      <c r="V16" s="82"/>
      <c r="W16" s="35" t="s">
        <v>96</v>
      </c>
      <c r="X16" s="26"/>
      <c r="Y16" s="13"/>
      <c r="Z16" s="39" t="s">
        <v>97</v>
      </c>
      <c r="AA16" s="28"/>
      <c r="AB16" s="27"/>
      <c r="AC16" s="13"/>
      <c r="AD16" s="13"/>
      <c r="AE16" s="152"/>
      <c r="AF16" s="146"/>
      <c r="AG16" s="153"/>
    </row>
    <row r="17" spans="1:33" s="7" customFormat="1" ht="108" customHeight="1">
      <c r="A17" s="103" t="s">
        <v>53</v>
      </c>
      <c r="B17" s="103" t="s">
        <v>53</v>
      </c>
      <c r="C17" s="103" t="s">
        <v>54</v>
      </c>
      <c r="D17" s="61" t="s">
        <v>55</v>
      </c>
      <c r="E17" s="64" t="s">
        <v>56</v>
      </c>
      <c r="F17" s="34" t="str">
        <f>'Formulación 2025'!D17</f>
        <v xml:space="preserve">Un diagnóstico sobre las necesidades de la Entidad </v>
      </c>
      <c r="G17" s="42" t="str">
        <f>'Formulación 2025'!E17</f>
        <v>NA</v>
      </c>
      <c r="H17" s="65">
        <v>45689</v>
      </c>
      <c r="I17" s="65">
        <v>45746</v>
      </c>
      <c r="J17" s="47" t="s">
        <v>48</v>
      </c>
      <c r="K17" s="44"/>
      <c r="L17" s="44"/>
      <c r="M17" s="46"/>
      <c r="N17" s="13">
        <v>1</v>
      </c>
      <c r="O17" s="13">
        <v>1</v>
      </c>
      <c r="P17" s="21" t="s">
        <v>98</v>
      </c>
      <c r="Q17" s="37" t="s">
        <v>66</v>
      </c>
      <c r="R17" s="81" t="s">
        <v>99</v>
      </c>
      <c r="S17" s="18">
        <f>'Formulación 2025'!K17</f>
        <v>0</v>
      </c>
      <c r="T17" s="13"/>
      <c r="U17" s="39"/>
      <c r="V17" s="25"/>
      <c r="W17" s="35"/>
      <c r="X17" s="26"/>
      <c r="Y17" s="13"/>
      <c r="Z17" s="32"/>
      <c r="AA17" s="28"/>
      <c r="AB17" s="27"/>
      <c r="AC17" s="13"/>
      <c r="AD17" s="13"/>
      <c r="AE17" s="152"/>
      <c r="AF17" s="146"/>
      <c r="AG17" s="153"/>
    </row>
    <row r="18" spans="1:33" s="7" customFormat="1" ht="82.8" customHeight="1">
      <c r="A18" s="104"/>
      <c r="B18" s="104"/>
      <c r="C18" s="104"/>
      <c r="D18" s="61" t="s">
        <v>57</v>
      </c>
      <c r="E18" s="64" t="s">
        <v>50</v>
      </c>
      <c r="F18" s="34" t="str">
        <f>'Formulación 2025'!D18</f>
        <v xml:space="preserve">Un plan de trabajo diseñado </v>
      </c>
      <c r="G18" s="42" t="str">
        <f>'Formulación 2025'!E18</f>
        <v>N/A</v>
      </c>
      <c r="H18" s="65">
        <v>45689</v>
      </c>
      <c r="I18" s="65">
        <v>45746</v>
      </c>
      <c r="J18" s="47" t="s">
        <v>48</v>
      </c>
      <c r="K18" s="44"/>
      <c r="L18" s="44"/>
      <c r="M18" s="46"/>
      <c r="N18" s="13">
        <v>1</v>
      </c>
      <c r="O18" s="13">
        <v>1</v>
      </c>
      <c r="P18" s="21" t="s">
        <v>100</v>
      </c>
      <c r="Q18" s="37" t="s">
        <v>66</v>
      </c>
      <c r="R18" s="81" t="s">
        <v>101</v>
      </c>
      <c r="S18" s="18">
        <f>'Formulación 2025'!K18</f>
        <v>0</v>
      </c>
      <c r="T18" s="13"/>
      <c r="U18" s="39"/>
      <c r="V18" s="25"/>
      <c r="W18" s="35"/>
      <c r="X18" s="26"/>
      <c r="Y18" s="13"/>
      <c r="Z18" s="32"/>
      <c r="AA18" s="28"/>
      <c r="AB18" s="27"/>
      <c r="AC18" s="13"/>
      <c r="AD18" s="13"/>
      <c r="AE18" s="152"/>
      <c r="AF18" s="146"/>
      <c r="AG18" s="153"/>
    </row>
    <row r="19" spans="1:33" ht="168" customHeight="1">
      <c r="A19" s="104"/>
      <c r="B19" s="104"/>
      <c r="C19" s="104"/>
      <c r="D19" s="61" t="s">
        <v>58</v>
      </c>
      <c r="E19" s="64" t="s">
        <v>52</v>
      </c>
      <c r="F19" s="34" t="str">
        <f>'Formulación 2025'!D19</f>
        <v>Dos informes semestrales</v>
      </c>
      <c r="G19" s="42" t="str">
        <f>'Formulación 2025'!E19</f>
        <v>% Avance de la implementación del plan de trabajo</v>
      </c>
      <c r="H19" s="65">
        <v>45748</v>
      </c>
      <c r="I19" s="69">
        <v>46022</v>
      </c>
      <c r="J19" s="47"/>
      <c r="K19" s="44">
        <v>0.3</v>
      </c>
      <c r="L19" s="44">
        <v>0.4</v>
      </c>
      <c r="M19" s="46">
        <v>0.3</v>
      </c>
      <c r="N19" s="16"/>
      <c r="O19" s="16"/>
      <c r="P19" s="53"/>
      <c r="Q19" s="37"/>
      <c r="R19" s="75"/>
      <c r="S19" s="18">
        <f>'Formulación 2025'!K19</f>
        <v>0.5</v>
      </c>
      <c r="T19" s="16">
        <v>0.5</v>
      </c>
      <c r="U19" s="76" t="s">
        <v>102</v>
      </c>
      <c r="V19" s="83"/>
      <c r="W19" s="40" t="s">
        <v>103</v>
      </c>
      <c r="X19" s="54"/>
      <c r="Y19" s="16"/>
      <c r="Z19" s="76" t="s">
        <v>104</v>
      </c>
      <c r="AA19" s="93" t="s">
        <v>66</v>
      </c>
      <c r="AB19" s="96" t="s">
        <v>105</v>
      </c>
      <c r="AC19" s="16"/>
      <c r="AD19" s="16"/>
      <c r="AE19" s="154"/>
      <c r="AF19" s="155"/>
      <c r="AG19" s="156"/>
    </row>
    <row r="20" spans="1:33" ht="126.75" customHeight="1">
      <c r="A20" s="105"/>
      <c r="B20" s="105"/>
      <c r="C20" s="105"/>
      <c r="D20" s="61" t="s">
        <v>59</v>
      </c>
      <c r="E20" s="64" t="s">
        <v>60</v>
      </c>
      <c r="F20" s="34" t="str">
        <f>'Formulación 2025'!D20</f>
        <v>Un Informe de evaluación</v>
      </c>
      <c r="G20" s="34" t="str">
        <f>'Formulación 2025'!E20</f>
        <v>N/A</v>
      </c>
      <c r="H20" s="63">
        <v>45931</v>
      </c>
      <c r="I20" s="63">
        <v>46022</v>
      </c>
      <c r="J20" s="47"/>
      <c r="K20" s="44"/>
      <c r="L20" s="44"/>
      <c r="M20" s="46">
        <v>1</v>
      </c>
      <c r="N20" s="52"/>
      <c r="O20" s="52"/>
      <c r="P20" s="52"/>
      <c r="Q20" s="37"/>
      <c r="R20" s="52"/>
      <c r="S20" s="18">
        <f>'Formulación 2025'!K20</f>
        <v>0</v>
      </c>
      <c r="T20" s="52"/>
      <c r="U20" s="52"/>
      <c r="V20" s="52"/>
      <c r="W20" s="52"/>
      <c r="X20" s="52"/>
      <c r="Y20" s="52"/>
      <c r="Z20" s="52"/>
      <c r="AA20" s="52"/>
      <c r="AB20" s="52"/>
      <c r="AC20" s="157"/>
      <c r="AD20" s="13"/>
      <c r="AE20" s="158"/>
      <c r="AF20" s="159"/>
      <c r="AG20" s="159"/>
    </row>
    <row r="21" spans="1:33">
      <c r="AC21" s="160"/>
      <c r="AD21" s="160"/>
      <c r="AE21" s="160"/>
      <c r="AF21" s="160"/>
      <c r="AG21" s="160"/>
    </row>
    <row r="22" spans="1:33">
      <c r="T22" s="84">
        <f>(T8+T11+T12+T16+T19)/5</f>
        <v>0.36</v>
      </c>
    </row>
  </sheetData>
  <mergeCells count="28">
    <mergeCell ref="F3:F5"/>
    <mergeCell ref="A3:A5"/>
    <mergeCell ref="B3:B5"/>
    <mergeCell ref="C3:C5"/>
    <mergeCell ref="D3:D5"/>
    <mergeCell ref="E3:E5"/>
    <mergeCell ref="X4:AB4"/>
    <mergeCell ref="AC4:AG4"/>
    <mergeCell ref="G3:G5"/>
    <mergeCell ref="H3:I3"/>
    <mergeCell ref="J3:M3"/>
    <mergeCell ref="N3:AG3"/>
    <mergeCell ref="H4:H5"/>
    <mergeCell ref="I4:I5"/>
    <mergeCell ref="N4:R4"/>
    <mergeCell ref="S4:W4"/>
    <mergeCell ref="B10:B13"/>
    <mergeCell ref="A6:A9"/>
    <mergeCell ref="B6:B9"/>
    <mergeCell ref="A10:A13"/>
    <mergeCell ref="C6:C9"/>
    <mergeCell ref="C10:C13"/>
    <mergeCell ref="C14:C16"/>
    <mergeCell ref="A14:A16"/>
    <mergeCell ref="B14:B16"/>
    <mergeCell ref="A17:A20"/>
    <mergeCell ref="B17:B20"/>
    <mergeCell ref="C17:C20"/>
  </mergeCells>
  <dataValidations count="4">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11" xr:uid="{455060A5-1868-4B08-8F3B-885529299D62}">
      <formula1>P6</formula1>
      <formula2>P7</formula2>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2:P13 P15:P21" xr:uid="{F490B4B7-A8D0-4283-83C7-668B594035CF}">
      <formula1>100</formula1>
      <formula2>5000</formula2>
    </dataValidation>
    <dataValidation type="list" allowBlank="1" showInputMessage="1" showErrorMessage="1" errorTitle="Error Reporte validado" error="Debe escoger alguna de las dos opciones disponibles." promptTitle="Reporte validado" sqref="AF6:AF21 Q21 V6:V12 V14:V21" xr:uid="{6A38CFE1-3BA1-4ABA-9E45-34DA474A3A81}">
      <formula1>$Q$3:$Q$4</formula1>
    </dataValidation>
    <dataValidation type="list" allowBlank="1" showInputMessage="1" showErrorMessage="1" errorTitle="Error Reporte validado" error="Debe escoger alguna de las dos opciones disponibles." promptTitle="Reporte validado" sqref="Q6:Q20" xr:uid="{D2517DC4-B35D-4DAD-8045-D3B536DB7A50}">
      <formula1>"SI,NO"</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F1CC-DE0A-46FB-903E-F7B326DA0AF3}">
  <dimension ref="A1:A2"/>
  <sheetViews>
    <sheetView workbookViewId="0">
      <selection activeCell="O34" sqref="O34"/>
    </sheetView>
  </sheetViews>
  <sheetFormatPr baseColWidth="10" defaultColWidth="11.44140625" defaultRowHeight="13.2"/>
  <sheetData>
    <row r="1" spans="1:1">
      <c r="A1" s="3" t="s">
        <v>66</v>
      </c>
    </row>
    <row r="2" spans="1:1">
      <c r="A2" s="3"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baseColWidth="10" defaultColWidth="10.6640625" defaultRowHeight="13.2"/>
  <cols>
    <col min="3" max="3" width="16.44140625" customWidth="1"/>
  </cols>
  <sheetData>
    <row r="1" spans="1:15" ht="12.75" customHeight="1">
      <c r="A1" s="139" t="s">
        <v>106</v>
      </c>
      <c r="B1" s="138" t="s">
        <v>107</v>
      </c>
      <c r="C1" s="139" t="s">
        <v>108</v>
      </c>
      <c r="D1" s="139" t="s">
        <v>109</v>
      </c>
      <c r="E1" s="139" t="s">
        <v>110</v>
      </c>
      <c r="F1" s="139" t="s">
        <v>111</v>
      </c>
      <c r="G1" s="139" t="s">
        <v>112</v>
      </c>
      <c r="H1" s="138" t="s">
        <v>113</v>
      </c>
      <c r="I1" s="135" t="s">
        <v>114</v>
      </c>
      <c r="J1" s="137"/>
      <c r="K1" s="135" t="s">
        <v>115</v>
      </c>
      <c r="L1" s="136"/>
      <c r="M1" s="136"/>
      <c r="N1" s="136"/>
      <c r="O1" s="137"/>
    </row>
    <row r="2" spans="1:15" ht="71.400000000000006">
      <c r="A2" s="140"/>
      <c r="B2" s="138"/>
      <c r="C2" s="140"/>
      <c r="D2" s="140"/>
      <c r="E2" s="140"/>
      <c r="F2" s="140"/>
      <c r="G2" s="140"/>
      <c r="H2" s="138"/>
      <c r="I2" s="14" t="s">
        <v>116</v>
      </c>
      <c r="J2" s="14" t="s">
        <v>117</v>
      </c>
      <c r="K2" s="1" t="s">
        <v>118</v>
      </c>
      <c r="L2" s="1" t="s">
        <v>119</v>
      </c>
      <c r="M2" s="2" t="s">
        <v>120</v>
      </c>
      <c r="N2" s="1" t="s">
        <v>121</v>
      </c>
      <c r="O2" s="14" t="s">
        <v>122</v>
      </c>
    </row>
    <row r="3" spans="1:15" ht="12.75" customHeight="1">
      <c r="A3" s="6" t="s">
        <v>123</v>
      </c>
      <c r="B3" t="s">
        <v>124</v>
      </c>
      <c r="M3" s="3" t="s">
        <v>125</v>
      </c>
    </row>
    <row r="4" spans="1:15" ht="12.75" customHeight="1">
      <c r="A4" s="6" t="s">
        <v>126</v>
      </c>
      <c r="B4" t="s">
        <v>127</v>
      </c>
      <c r="M4" s="4" t="s">
        <v>128</v>
      </c>
    </row>
    <row r="5" spans="1:15" ht="12.75" customHeight="1">
      <c r="A5" s="6" t="s">
        <v>129</v>
      </c>
      <c r="B5" t="s">
        <v>130</v>
      </c>
      <c r="M5" s="5" t="s">
        <v>131</v>
      </c>
    </row>
    <row r="6" spans="1:15" ht="12.75" customHeight="1">
      <c r="A6" s="6" t="s">
        <v>132</v>
      </c>
      <c r="B6" t="s">
        <v>133</v>
      </c>
      <c r="M6" s="4" t="s">
        <v>134</v>
      </c>
    </row>
    <row r="7" spans="1:15" ht="12.75" customHeight="1">
      <c r="A7" s="6" t="s">
        <v>135</v>
      </c>
      <c r="M7" s="5" t="s">
        <v>136</v>
      </c>
    </row>
    <row r="8" spans="1:15" ht="12.75" customHeight="1">
      <c r="A8" s="6" t="s">
        <v>137</v>
      </c>
      <c r="M8" s="4" t="s">
        <v>138</v>
      </c>
    </row>
    <row r="9" spans="1:15" ht="12.75" customHeight="1">
      <c r="A9" s="6" t="s">
        <v>139</v>
      </c>
      <c r="M9" s="5" t="s">
        <v>140</v>
      </c>
    </row>
    <row r="10" spans="1:15" ht="12.75" customHeight="1">
      <c r="M10" s="4" t="s">
        <v>141</v>
      </c>
    </row>
    <row r="11" spans="1:15" ht="12.75" customHeight="1">
      <c r="M11" s="5" t="s">
        <v>142</v>
      </c>
    </row>
    <row r="12" spans="1:15" ht="12.75" customHeight="1">
      <c r="M12" s="4" t="s">
        <v>143</v>
      </c>
    </row>
    <row r="13" spans="1:15" ht="12.75" customHeight="1">
      <c r="M13" s="5" t="s">
        <v>144</v>
      </c>
    </row>
    <row r="14" spans="1:15" ht="12.75" customHeight="1">
      <c r="M14" s="4" t="s">
        <v>145</v>
      </c>
    </row>
    <row r="15" spans="1:15" ht="12.75" customHeight="1">
      <c r="M15" s="5" t="s">
        <v>146</v>
      </c>
    </row>
    <row r="16" spans="1:15" ht="12.75" customHeight="1">
      <c r="M16" s="4" t="s">
        <v>147</v>
      </c>
    </row>
    <row r="17" spans="13:13" ht="12.75" customHeight="1">
      <c r="M17" s="5" t="s">
        <v>148</v>
      </c>
    </row>
    <row r="18" spans="13:13" ht="12.75" customHeight="1">
      <c r="M18" s="5" t="s">
        <v>149</v>
      </c>
    </row>
    <row r="19" spans="13:13" ht="12.75" customHeight="1">
      <c r="M19" s="4" t="s">
        <v>150</v>
      </c>
    </row>
    <row r="20" spans="13:13" ht="12.75" customHeight="1">
      <c r="M20" s="5" t="s">
        <v>151</v>
      </c>
    </row>
    <row r="21" spans="13:13" ht="12.75" customHeight="1">
      <c r="M21" s="4" t="s">
        <v>152</v>
      </c>
    </row>
    <row r="22" spans="13:13" ht="12.75" customHeight="1">
      <c r="M22" s="5" t="s">
        <v>153</v>
      </c>
    </row>
    <row r="23" spans="13:13" ht="12.75" customHeight="1">
      <c r="M23" s="4" t="s">
        <v>154</v>
      </c>
    </row>
    <row r="24" spans="13:13" ht="12.75" customHeight="1">
      <c r="M24" s="5" t="s">
        <v>155</v>
      </c>
    </row>
    <row r="25" spans="13:13" ht="12.75" customHeight="1">
      <c r="M25" s="4" t="s">
        <v>156</v>
      </c>
    </row>
    <row r="26" spans="13:13" ht="12.75" customHeight="1">
      <c r="M26" s="5" t="s">
        <v>157</v>
      </c>
    </row>
    <row r="27" spans="13:13" ht="12.75" customHeight="1">
      <c r="M27" s="4" t="s">
        <v>158</v>
      </c>
    </row>
    <row r="28" spans="13:13" ht="12.75" customHeight="1">
      <c r="M28" s="5" t="s">
        <v>159</v>
      </c>
    </row>
    <row r="29" spans="13:13" ht="12.75" customHeight="1">
      <c r="M29" s="4" t="s">
        <v>160</v>
      </c>
    </row>
    <row r="30" spans="13:13" ht="12.75" customHeight="1">
      <c r="M30" s="4" t="s">
        <v>161</v>
      </c>
    </row>
    <row r="31" spans="13:13" ht="12.75" customHeight="1">
      <c r="M31" s="5" t="s">
        <v>162</v>
      </c>
    </row>
    <row r="32" spans="13:13" ht="12.75" customHeight="1">
      <c r="M32" s="4" t="s">
        <v>163</v>
      </c>
    </row>
    <row r="33" spans="13:13" ht="12.75" customHeight="1">
      <c r="M33" s="5" t="s">
        <v>164</v>
      </c>
    </row>
    <row r="34" spans="13:13" ht="12.75" customHeight="1">
      <c r="M34" s="4" t="s">
        <v>165</v>
      </c>
    </row>
    <row r="35" spans="13:13" ht="12.75" customHeight="1">
      <c r="M35" s="5" t="s">
        <v>166</v>
      </c>
    </row>
    <row r="36" spans="13:13" ht="12.75" customHeight="1">
      <c r="M36" s="4" t="s">
        <v>167</v>
      </c>
    </row>
    <row r="37" spans="13:13" ht="12.75" customHeight="1">
      <c r="M37" s="5" t="s">
        <v>168</v>
      </c>
    </row>
    <row r="38" spans="13:13" ht="12.75" customHeight="1">
      <c r="M38" s="4" t="s">
        <v>169</v>
      </c>
    </row>
    <row r="39" spans="13:13" ht="12.75" customHeight="1">
      <c r="M39" s="5" t="s">
        <v>170</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F24117756FA745A225E9696A4708ED" ma:contentTypeVersion="18" ma:contentTypeDescription="Crear nuevo documento." ma:contentTypeScope="" ma:versionID="20e2daa2cd2443218174f09461907365">
  <xsd:schema xmlns:xsd="http://www.w3.org/2001/XMLSchema" xmlns:xs="http://www.w3.org/2001/XMLSchema" xmlns:p="http://schemas.microsoft.com/office/2006/metadata/properties" xmlns:ns2="ebbe2ae9-b99b-4b4b-9758-66dcedcafc90" xmlns:ns3="6794ed42-5c3c-4a5b-8c3c-967493b268f0" targetNamespace="http://schemas.microsoft.com/office/2006/metadata/properties" ma:root="true" ma:fieldsID="6f6443112974c2df080c19657aee8e4d" ns2:_="" ns3:_="">
    <xsd:import namespace="ebbe2ae9-b99b-4b4b-9758-66dcedcafc90"/>
    <xsd:import namespace="6794ed42-5c3c-4a5b-8c3c-967493b26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e2ae9-b99b-4b4b-9758-66dcedcaf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4ed42-5c3c-4a5b-8c3c-967493b26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464f3b7-af71-4d1f-9fff-93fb43ade9f6}" ma:internalName="TaxCatchAll" ma:showField="CatchAllData" ma:web="6794ed42-5c3c-4a5b-8c3c-967493b26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e2ae9-b99b-4b4b-9758-66dcedcafc90">
      <Terms xmlns="http://schemas.microsoft.com/office/infopath/2007/PartnerControls"/>
    </lcf76f155ced4ddcb4097134ff3c332f>
    <TaxCatchAll xmlns="6794ed42-5c3c-4a5b-8c3c-967493b268f0" xsi:nil="true"/>
  </documentManagement>
</p:properties>
</file>

<file path=customXml/itemProps1.xml><?xml version="1.0" encoding="utf-8"?>
<ds:datastoreItem xmlns:ds="http://schemas.openxmlformats.org/officeDocument/2006/customXml" ds:itemID="{D58CBA55-B637-4D45-A5F6-3A88845BF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e2ae9-b99b-4b4b-9758-66dcedcafc90"/>
    <ds:schemaRef ds:uri="6794ed42-5c3c-4a5b-8c3c-967493b26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3.xml><?xml version="1.0" encoding="utf-8"?>
<ds:datastoreItem xmlns:ds="http://schemas.openxmlformats.org/officeDocument/2006/customXml" ds:itemID="{492F8411-93EC-4201-A614-F2C25C7AFA34}">
  <ds:schemaRef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6794ed42-5c3c-4a5b-8c3c-967493b268f0"/>
    <ds:schemaRef ds:uri="http://schemas.microsoft.com/office/infopath/2007/PartnerControls"/>
    <ds:schemaRef ds:uri="ebbe2ae9-b99b-4b4b-9758-66dcedcafc90"/>
  </ds:schemaRefs>
</ds:datastoreItem>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Formulación 2025</vt:lpstr>
      <vt:lpstr>PLAN SECTORIAL - 3 TRIM</vt:lpstr>
      <vt:lpstr>Hoja1</vt:lpstr>
      <vt:lpstr>Categorías</vt:lpstr>
    </vt:vector>
  </TitlesOfParts>
  <Manager/>
  <Company>Camara de comercio de cartagena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c.cguerra@infotep.edu.co</cp:lastModifiedBy>
  <cp:revision/>
  <dcterms:created xsi:type="dcterms:W3CDTF">2008-08-05T17:06:18Z</dcterms:created>
  <dcterms:modified xsi:type="dcterms:W3CDTF">2026-03-05T16:45:16Z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0x01010098F24117756FA745A225E9696A4708ED</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