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"/>
    </mc:Choice>
  </mc:AlternateContent>
  <xr:revisionPtr revIDLastSave="0" documentId="13_ncr:1_{F4F0BE63-E7D5-4791-8BA6-9F7E810DA83C}" xr6:coauthVersionLast="43" xr6:coauthVersionMax="43" xr10:uidLastSave="{00000000-0000-0000-0000-000000000000}"/>
  <bookViews>
    <workbookView xWindow="-120" yWindow="-120" windowWidth="20730" windowHeight="11040" tabRatio="807" xr2:uid="{7062D832-397D-47A8-A6EC-873B11FD6D06}"/>
  </bookViews>
  <sheets>
    <sheet name="Proy Bienestar_2023" sheetId="2" r:id="rId1"/>
    <sheet name="Proy Capacitación_2023" sheetId="3" r:id="rId2"/>
    <sheet name="Proy Investigación_2023" sheetId="4" r:id="rId3"/>
    <sheet name="Proy Mejoramiento_2023" sheetId="5" r:id="rId4"/>
    <sheet name="Proy Proyección Social_2023" sheetId="6" r:id="rId5"/>
  </sheets>
  <definedNames>
    <definedName name="Buscar" localSheetId="3">#REF!</definedName>
    <definedName name="Buscar">#REF!</definedName>
    <definedName name="capa" localSheetId="3">#REF!</definedName>
    <definedName name="capa">#REF!</definedName>
    <definedName name="ficha" localSheetId="3">#REF!</definedName>
    <definedName name="ficha">#REF!</definedName>
    <definedName name="inf" localSheetId="3">#REF!</definedName>
    <definedName name="inf">#REF!</definedName>
    <definedName name="mas" localSheetId="3">#REF!</definedName>
    <definedName name="mas">#REF!</definedName>
    <definedName name="OTRO" localSheetId="3">#REF!</definedName>
    <definedName name="OT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6" l="1"/>
  <c r="E9" i="6"/>
  <c r="E8" i="6" s="1"/>
  <c r="E39" i="5" l="1"/>
  <c r="E8" i="5" s="1"/>
  <c r="E16" i="5"/>
  <c r="E9" i="5"/>
  <c r="E14" i="4" l="1"/>
  <c r="E9" i="4"/>
  <c r="E8" i="4" s="1"/>
  <c r="E13" i="3" l="1"/>
  <c r="E9" i="3"/>
  <c r="E8" i="3" s="1"/>
  <c r="E18" i="2" l="1"/>
  <c r="E9" i="2"/>
  <c r="E8" i="2" l="1"/>
</calcChain>
</file>

<file path=xl/sharedStrings.xml><?xml version="1.0" encoding="utf-8"?>
<sst xmlns="http://schemas.openxmlformats.org/spreadsheetml/2006/main" count="139" uniqueCount="111">
  <si>
    <t>2202-0700-11</t>
  </si>
  <si>
    <t>FORTALECIMIENTO DEL BIENESTAR INSTITUCIONAL DEL INFOTEP  SAN JUAN DEL CESAR</t>
  </si>
  <si>
    <t>2202-0700-11-0-2202006</t>
  </si>
  <si>
    <t>SERVICIO DE APOYO PARA LA PERMANENCIA A LA EDUCACIÓN SUPERIOR O TERCIARIA</t>
  </si>
  <si>
    <t xml:space="preserve">Organizar y ejecutar actividades orientadas al programa de permanencia con calidad </t>
  </si>
  <si>
    <t xml:space="preserve">Desarrollar tutorias y acompañamiento a estudiantes </t>
  </si>
  <si>
    <t xml:space="preserve">Realizar jornadas de vida saludable para la población institucional </t>
  </si>
  <si>
    <t xml:space="preserve">Fortalecer las Actividades deportivas, expresiones artísticas y culturales </t>
  </si>
  <si>
    <t>Promover los grupos de teatros, deportes, tambora y danza</t>
  </si>
  <si>
    <t xml:space="preserve">Preparar las jornadas de ingreso e inducción con los estudiantes </t>
  </si>
  <si>
    <t xml:space="preserve">Atender a estudiantes y docentes es los servicios psicológicos </t>
  </si>
  <si>
    <t xml:space="preserve">Brindar asesoría, acompañamiento y seguimiento a estudiantes en atención psicológica </t>
  </si>
  <si>
    <t>2202-0700-11-0-2202011</t>
  </si>
  <si>
    <t>SERVICIO DE MEJORAMIENTO DE LA CALIDAD DE LA EDUCACIÓN PARA EL TRABAJO Y EL DESARROLLO HUMANO</t>
  </si>
  <si>
    <t xml:space="preserve">Realizar eventos de integración, esparcimiento e incentivos entre el personal Estudiantil </t>
  </si>
  <si>
    <t>Desarrollar actividades recreativas, culturales y de esparcimiento a docentes y administrativos</t>
  </si>
  <si>
    <t>Desarrollar actividades de incentivos y estímulos a docentes y administrativos</t>
  </si>
  <si>
    <t>2202-0700-10</t>
  </si>
  <si>
    <t>CAPACITACIÓN EN ÁREAS DE FORMACIÓN Y COMPETENCIA PROFESIONALES A DOCENTES Y ADMINISTRATIVOS DEL INFOTEP  SAN JUAN DEL CESAR</t>
  </si>
  <si>
    <t>2202-0700-10-0-2202014</t>
  </si>
  <si>
    <t>SERVICIO DE ASISTENCIA TÉCNICA EN CALIDAD DE LA EDUCACIÓN SUPERIOR O TERCIARA</t>
  </si>
  <si>
    <t>Capacitar a Docentes en competencias con calidad academica</t>
  </si>
  <si>
    <t>Formar a administrativos en competencias que fortalezcan sus conocimientos</t>
  </si>
  <si>
    <t>2202-0700-10-0-2202022</t>
  </si>
  <si>
    <t>SERVICIO DE FORTALECIMIENTO A LAS CAPACIDADES DE LOS DOCENTES DE EDUCACIÓN SUPERIOR O TERCIARIA</t>
  </si>
  <si>
    <t>Apoyar a docentes en Formación Postgrado</t>
  </si>
  <si>
    <t>Apoyar a personal Administrativos en Formación Postgrado</t>
  </si>
  <si>
    <t>2202-0700-9</t>
  </si>
  <si>
    <t>FORTALECIMIENTO DE LA CULTURA INVESTIGATIVA EN EL INFOTEP SAN JUAN DEL CESAR</t>
  </si>
  <si>
    <t>2202-0700-9-0-2202021</t>
  </si>
  <si>
    <t>SERVICIO DE INNOVACIÓN PEDAGÓGICA EN LA EDUCACIÓN TERCIARIA O SUPERIOR</t>
  </si>
  <si>
    <t xml:space="preserve">Realizar capacitaciones dirigida a los Semilleros de Investigación </t>
  </si>
  <si>
    <t xml:space="preserve">Desarrollar eventos de formación destinados a grupos de investigación </t>
  </si>
  <si>
    <t>Desarrollo de productos investigativos para fortalecer el centro de investigación</t>
  </si>
  <si>
    <t>Promover actividades de gestión para alianzas e integración con las instituciones y redes a nivel nacional e internacional</t>
  </si>
  <si>
    <t>2202-0700-9-0-2202035</t>
  </si>
  <si>
    <t>DOCUMENTOS DE INVESTIGACIÓN APLICADA</t>
  </si>
  <si>
    <t xml:space="preserve">Desarrollar encuentro de Investigadores Nacional e Internacional </t>
  </si>
  <si>
    <t xml:space="preserve">Participar en evento de Investigación Departamental, Nacional e Internacional </t>
  </si>
  <si>
    <t xml:space="preserve">Realizar la Jornada de Investigación </t>
  </si>
  <si>
    <t xml:space="preserve">Elaborar la edición de la revista prospectiva </t>
  </si>
  <si>
    <t>Apoyar a grupos de investigación para el desarrollo de proyectos</t>
  </si>
  <si>
    <t xml:space="preserve">Apoyar a investigadores (Semilleros) para el desarrollo de las investigaciones </t>
  </si>
  <si>
    <t>2202-0700-8</t>
  </si>
  <si>
    <t>MEJORAMIENTO DE LOS ESPACIOS FORMATIVOS Y TEORICO-PRACTICOS EN EL INFOTEP   SAN JUAN DEL CESAR</t>
  </si>
  <si>
    <t>2202-0700-8-0-2202025</t>
  </si>
  <si>
    <t>SEDES DE INSTITUCIONES DE EDUCACIÓN SUPERIOR O TERCIARIA CONSTRUIDAS</t>
  </si>
  <si>
    <t>Adecuación, Remodelación y Mantenimiento de las Instalaciones</t>
  </si>
  <si>
    <t>Mantenimiento preventivo y correctivo al sistema de automatización de aulas incluye automatización aires acondicionados y enroladora de targetas de automatización</t>
  </si>
  <si>
    <t>Contrucción del Area Administrativa</t>
  </si>
  <si>
    <t>Interventoria del Area administrativa</t>
  </si>
  <si>
    <t>Licencia del Area administrativa</t>
  </si>
  <si>
    <t>2202-0700-8-0-2202028</t>
  </si>
  <si>
    <t>SEDES DE INSTITUCIONES DE EDUCACIÓN SUPERIOR FORTALECIDAS</t>
  </si>
  <si>
    <t>Mantenimiento y Calibración de equipos de Laboratorios</t>
  </si>
  <si>
    <t>Mantenimiento de los laboratorios moviles -incluye portatil</t>
  </si>
  <si>
    <t>Mantenimiento de equipos de computos, Impresoras, Fotocopiadoras</t>
  </si>
  <si>
    <t>Mantenimiento de UPS, video proyectos, tableros digitales</t>
  </si>
  <si>
    <t>Mantenimiento de equipos de mobiliarios</t>
  </si>
  <si>
    <t xml:space="preserve">Mantenimiento del control de acceso </t>
  </si>
  <si>
    <t>Mantenimeinto sistema integrado de camaras de seguridad</t>
  </si>
  <si>
    <t>Mantenimiento de cableado estructurado</t>
  </si>
  <si>
    <t>Mantenimiento de extintores</t>
  </si>
  <si>
    <t>Mantenimiento a la estación de bombeo</t>
  </si>
  <si>
    <t>Mantenimiento y limpieza de tanques y albercas</t>
  </si>
  <si>
    <t>Mantenimiento y limpiesa de unidades sanitarias</t>
  </si>
  <si>
    <t>Manejo y control de plaga -  Actividades Paisajismos y Conexos</t>
  </si>
  <si>
    <t>Mantenimineto de red telefonica</t>
  </si>
  <si>
    <t xml:space="preserve">Mantenimiento preventivo y correctivo de equipos de refrigeración </t>
  </si>
  <si>
    <t>Mantenimiento y actualización de software administrativos</t>
  </si>
  <si>
    <t>Actualización Licenciamiento de UTM Sophos</t>
  </si>
  <si>
    <t xml:space="preserve">Reemplazo de enlaces de fibra optica </t>
  </si>
  <si>
    <t>Renovación IPV6</t>
  </si>
  <si>
    <t>Adecuación y regulación del sistema electrico para los bloques</t>
  </si>
  <si>
    <t>Mantenimiento de Planta Electrica</t>
  </si>
  <si>
    <t>2202-0700-8-0-2202029</t>
  </si>
  <si>
    <t>SERVICIO DE ACONDICIONAMIENTO DE AMBIENTES DE APRENDIZAJE</t>
  </si>
  <si>
    <t>Adquisición de Smart Computy y canal dedicado</t>
  </si>
  <si>
    <t>Dotación de equipos de mobiliario, enseres, equipos de computos y tecnologicos, equipos de refrigeracion, materiales y demas elementos de oficina - Dotación de equipos de computo y Tecnologicos</t>
  </si>
  <si>
    <r>
      <t xml:space="preserve">Dotación de articulos de seguridad y salud en el trabajo </t>
    </r>
    <r>
      <rPr>
        <sz val="9"/>
        <color theme="1" tint="4.9989318521683403E-2"/>
        <rFont val="Calibri"/>
        <family val="2"/>
        <scheme val="minor"/>
      </rPr>
      <t>(Botiquin) (Albergue: Colchonetas, Almuadas, Sabanas, Hamacas. 10 estudiantes)</t>
    </r>
  </si>
  <si>
    <t>Suministro de equipos, elementos e insumos para laboratorios</t>
  </si>
  <si>
    <t>Adquisición de software academicos y administrativos (Ambiental, Plataforma virtual)</t>
  </si>
  <si>
    <t>Dotación de material de consulta institucional - LEGIS - BIBLIOGRAFICO</t>
  </si>
  <si>
    <t xml:space="preserve">Dotacion de elementos para manejo y tratamiento ambiental - PIGA </t>
  </si>
  <si>
    <t>2202-0700-7</t>
  </si>
  <si>
    <t>FORTALECIMIENTO DE LA PROYECCION SOCIAL DEL INFOTEP  SAN JUAN DEL CESAR</t>
  </si>
  <si>
    <t>2202-0700-7-0-2202013</t>
  </si>
  <si>
    <t>SERVICIO DE ARTICULACIÓN ENTRE LA EDUCACIÓN SUPERIOR O TERCIARIA Y EL SECTOR PRODUCTIVO.</t>
  </si>
  <si>
    <t>Realizar ferias y eventos de capacitacion en Emprendimiento</t>
  </si>
  <si>
    <t>Realizar Seminarios, Diplomados, Talleres y Educacion Continuada</t>
  </si>
  <si>
    <t>Organizar y desarrollar foros sobre problematicas relevantes en el entorno</t>
  </si>
  <si>
    <t>Talleres sobre necesidades sociales con el sector productivo</t>
  </si>
  <si>
    <t>2202-0700-7-0-2202024</t>
  </si>
  <si>
    <t>SERVICIO DE DIVULGACIÓN PARA LA EDUCACIÓN SUPERIOR O TERCIARIA</t>
  </si>
  <si>
    <t>Desarrollar acciones de divulgación a la comunidad y sectores externos de las actividades a desarrollar</t>
  </si>
  <si>
    <t>Promoción y publicación de los eventos organizados por la institución hacia la ciudadania</t>
  </si>
  <si>
    <t>Desarrollar Proyectos Sociales con la participación de la Comunidad</t>
  </si>
  <si>
    <t>Realizar actividades de fomento de iniciativas e ideas empresariales entre las comunidades</t>
  </si>
  <si>
    <t>Desarrollar Talleres de Extension con la Comunidad</t>
  </si>
  <si>
    <t>NOMBRE DEL PROYECTO:</t>
  </si>
  <si>
    <t>CODIGO BPIN:</t>
  </si>
  <si>
    <t>VIGENCIA:</t>
  </si>
  <si>
    <t>RECURSOS ASIGNADOS:</t>
  </si>
  <si>
    <t>APORTES DE LA NACIÓN</t>
  </si>
  <si>
    <t>FUENTE DE FINANCIACIÓN:</t>
  </si>
  <si>
    <t>APORTES DE LA NACIÓN - RECURSOS PROPIOS</t>
  </si>
  <si>
    <t>2018011000166</t>
  </si>
  <si>
    <t>2018011000164</t>
  </si>
  <si>
    <t>2018011000165</t>
  </si>
  <si>
    <t>2018011000168</t>
  </si>
  <si>
    <t>2018011000167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</si>
</sst>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i/>
      <sz val="10"/>
      <color rgb="FFFFC00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0" xfId="0" applyFont="1" applyFill="1"/>
    <xf numFmtId="0" fontId="4" fillId="3" borderId="0" xfId="0" applyFont="1" applyFill="1"/>
    <xf numFmtId="164" fontId="2" fillId="3" borderId="0" xfId="1" applyNumberFormat="1" applyFont="1" applyFill="1"/>
    <xf numFmtId="0" fontId="6" fillId="2" borderId="0" xfId="0" applyFont="1" applyFill="1"/>
    <xf numFmtId="0" fontId="0" fillId="2" borderId="0" xfId="0" applyFill="1"/>
    <xf numFmtId="9" fontId="0" fillId="0" borderId="0" xfId="3" applyFont="1"/>
    <xf numFmtId="164" fontId="3" fillId="2" borderId="0" xfId="1" applyNumberFormat="1" applyFont="1" applyFill="1"/>
    <xf numFmtId="0" fontId="0" fillId="4" borderId="0" xfId="0" applyFill="1"/>
    <xf numFmtId="164" fontId="0" fillId="0" borderId="0" xfId="1" applyNumberFormat="1" applyFont="1"/>
    <xf numFmtId="41" fontId="0" fillId="0" borderId="0" xfId="0" applyNumberFormat="1"/>
    <xf numFmtId="41" fontId="2" fillId="0" borderId="0" xfId="2" applyFont="1"/>
    <xf numFmtId="41" fontId="2" fillId="3" borderId="0" xfId="2" applyFont="1" applyFill="1"/>
    <xf numFmtId="41" fontId="3" fillId="0" borderId="0" xfId="2" applyFont="1"/>
    <xf numFmtId="41" fontId="7" fillId="2" borderId="0" xfId="2" applyFont="1" applyFill="1"/>
    <xf numFmtId="0" fontId="6" fillId="0" borderId="0" xfId="0" applyFont="1"/>
    <xf numFmtId="0" fontId="0" fillId="5" borderId="0" xfId="0" applyFill="1"/>
    <xf numFmtId="41" fontId="0" fillId="0" borderId="0" xfId="2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1" fontId="2" fillId="0" borderId="0" xfId="0" applyNumberFormat="1" applyFont="1"/>
    <xf numFmtId="41" fontId="2" fillId="3" borderId="0" xfId="0" applyNumberFormat="1" applyFont="1" applyFill="1"/>
    <xf numFmtId="164" fontId="10" fillId="0" borderId="0" xfId="1" applyNumberFormat="1" applyFont="1"/>
    <xf numFmtId="0" fontId="10" fillId="0" borderId="0" xfId="0" applyFont="1"/>
    <xf numFmtId="0" fontId="0" fillId="6" borderId="0" xfId="0" applyFill="1"/>
    <xf numFmtId="0" fontId="3" fillId="0" borderId="0" xfId="2" applyNumberFormat="1" applyFont="1" applyAlignment="1">
      <alignment horizontal="center" vertical="center"/>
    </xf>
    <xf numFmtId="0" fontId="2" fillId="3" borderId="0" xfId="0" applyFont="1" applyFill="1"/>
    <xf numFmtId="41" fontId="11" fillId="0" borderId="0" xfId="2" applyFont="1"/>
    <xf numFmtId="0" fontId="3" fillId="2" borderId="0" xfId="0" applyFont="1" applyFill="1"/>
    <xf numFmtId="41" fontId="3" fillId="0" borderId="0" xfId="0" applyNumberFormat="1" applyFont="1"/>
    <xf numFmtId="41" fontId="12" fillId="2" borderId="0" xfId="2" applyFont="1" applyFill="1"/>
    <xf numFmtId="41" fontId="12" fillId="0" borderId="0" xfId="2" applyFont="1"/>
    <xf numFmtId="0" fontId="13" fillId="0" borderId="0" xfId="0" applyFont="1" applyAlignment="1">
      <alignment horizontal="right"/>
    </xf>
    <xf numFmtId="164" fontId="0" fillId="5" borderId="0" xfId="1" applyNumberFormat="1" applyFont="1" applyFill="1"/>
    <xf numFmtId="0" fontId="14" fillId="0" borderId="0" xfId="0" applyFont="1" applyAlignment="1">
      <alignment horizontal="right"/>
    </xf>
    <xf numFmtId="41" fontId="15" fillId="0" borderId="0" xfId="2" applyFont="1"/>
    <xf numFmtId="0" fontId="10" fillId="5" borderId="0" xfId="0" applyFont="1" applyFill="1"/>
    <xf numFmtId="41" fontId="10" fillId="0" borderId="0" xfId="2" applyFont="1"/>
    <xf numFmtId="0" fontId="16" fillId="0" borderId="0" xfId="0" applyFont="1" applyAlignment="1">
      <alignment horizontal="right"/>
    </xf>
    <xf numFmtId="164" fontId="10" fillId="5" borderId="0" xfId="1" applyNumberFormat="1" applyFont="1" applyFill="1" applyAlignment="1">
      <alignment horizontal="left" vertical="center"/>
    </xf>
    <xf numFmtId="164" fontId="10" fillId="0" borderId="0" xfId="1" applyNumberFormat="1" applyFont="1" applyAlignment="1">
      <alignment horizontal="left" vertical="center"/>
    </xf>
    <xf numFmtId="0" fontId="17" fillId="0" borderId="0" xfId="0" applyFont="1" applyAlignment="1">
      <alignment horizontal="right"/>
    </xf>
    <xf numFmtId="164" fontId="0" fillId="5" borderId="0" xfId="1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41" fontId="12" fillId="2" borderId="0" xfId="0" applyNumberFormat="1" applyFont="1" applyFill="1"/>
    <xf numFmtId="41" fontId="12" fillId="0" borderId="0" xfId="0" applyNumberFormat="1" applyFont="1"/>
    <xf numFmtId="164" fontId="10" fillId="5" borderId="0" xfId="1" applyNumberFormat="1" applyFont="1" applyFill="1" applyAlignment="1">
      <alignment horizontal="left"/>
    </xf>
    <xf numFmtId="164" fontId="10" fillId="0" borderId="0" xfId="1" applyNumberFormat="1" applyFont="1" applyAlignment="1">
      <alignment horizontal="left"/>
    </xf>
    <xf numFmtId="164" fontId="10" fillId="5" borderId="0" xfId="1" applyNumberFormat="1" applyFont="1" applyFill="1"/>
    <xf numFmtId="0" fontId="18" fillId="0" borderId="0" xfId="0" applyFont="1" applyAlignment="1">
      <alignment horizontal="right"/>
    </xf>
    <xf numFmtId="0" fontId="20" fillId="3" borderId="0" xfId="0" applyFont="1" applyFill="1"/>
    <xf numFmtId="0" fontId="0" fillId="7" borderId="0" xfId="0" applyFill="1"/>
    <xf numFmtId="0" fontId="21" fillId="8" borderId="4" xfId="0" applyFont="1" applyFill="1" applyBorder="1"/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6" fontId="3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6" fontId="3" fillId="0" borderId="1" xfId="0" applyNumberFormat="1" applyFont="1" applyBorder="1" applyAlignment="1">
      <alignment horizontal="left"/>
    </xf>
    <xf numFmtId="6" fontId="3" fillId="0" borderId="2" xfId="0" applyNumberFormat="1" applyFont="1" applyBorder="1" applyAlignment="1">
      <alignment horizontal="left"/>
    </xf>
    <xf numFmtId="6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927E-4078-436B-93D1-73EFB6DC4A1C}">
  <dimension ref="B2:E22"/>
  <sheetViews>
    <sheetView showGridLines="0" tabSelected="1" zoomScaleNormal="100" workbookViewId="0">
      <selection activeCell="C9" sqref="C9"/>
    </sheetView>
  </sheetViews>
  <sheetFormatPr baseColWidth="10" defaultRowHeight="15" x14ac:dyDescent="0.25"/>
  <cols>
    <col min="1" max="1" width="10.7109375" customWidth="1"/>
    <col min="2" max="2" width="27" customWidth="1"/>
    <col min="3" max="3" width="94.5703125" customWidth="1"/>
    <col min="4" max="4" width="0.85546875" customWidth="1"/>
    <col min="5" max="5" width="14.7109375" customWidth="1"/>
    <col min="6" max="6" width="2.5703125" customWidth="1"/>
  </cols>
  <sheetData>
    <row r="2" spans="2:5" x14ac:dyDescent="0.25">
      <c r="B2" s="53" t="s">
        <v>99</v>
      </c>
      <c r="C2" s="54" t="s">
        <v>1</v>
      </c>
      <c r="D2" s="54"/>
      <c r="E2" s="54"/>
    </row>
    <row r="3" spans="2:5" x14ac:dyDescent="0.25">
      <c r="B3" s="53" t="s">
        <v>100</v>
      </c>
      <c r="C3" s="55" t="s">
        <v>107</v>
      </c>
      <c r="D3" s="55"/>
      <c r="E3" s="55"/>
    </row>
    <row r="4" spans="2:5" x14ac:dyDescent="0.25">
      <c r="B4" s="53" t="s">
        <v>101</v>
      </c>
      <c r="C4" s="54">
        <v>2023</v>
      </c>
      <c r="D4" s="54"/>
      <c r="E4" s="54"/>
    </row>
    <row r="5" spans="2:5" x14ac:dyDescent="0.25">
      <c r="B5" s="53" t="s">
        <v>102</v>
      </c>
      <c r="C5" s="56">
        <v>320000000</v>
      </c>
      <c r="D5" s="54"/>
      <c r="E5" s="54"/>
    </row>
    <row r="6" spans="2:5" x14ac:dyDescent="0.25">
      <c r="B6" s="53" t="s">
        <v>104</v>
      </c>
      <c r="C6" s="54" t="s">
        <v>103</v>
      </c>
      <c r="D6" s="54"/>
      <c r="E6" s="54"/>
    </row>
    <row r="7" spans="2:5" ht="9.75" customHeight="1" x14ac:dyDescent="0.25"/>
    <row r="8" spans="2:5" x14ac:dyDescent="0.25">
      <c r="B8" s="2" t="s">
        <v>0</v>
      </c>
      <c r="C8" s="3" t="s">
        <v>1</v>
      </c>
      <c r="E8" s="4">
        <f>E9+E18</f>
        <v>320000000</v>
      </c>
    </row>
    <row r="9" spans="2:5" x14ac:dyDescent="0.25">
      <c r="B9" s="5" t="s">
        <v>2</v>
      </c>
      <c r="C9" s="6" t="s">
        <v>3</v>
      </c>
      <c r="D9" s="7"/>
      <c r="E9" s="8">
        <f>E10+E11+E12+E13+E14+E15+E16+E17</f>
        <v>277500000</v>
      </c>
    </row>
    <row r="10" spans="2:5" x14ac:dyDescent="0.25">
      <c r="C10" s="9" t="s">
        <v>4</v>
      </c>
      <c r="E10" s="10">
        <v>115500000</v>
      </c>
    </row>
    <row r="11" spans="2:5" x14ac:dyDescent="0.25">
      <c r="C11" s="9" t="s">
        <v>5</v>
      </c>
      <c r="E11" s="10">
        <v>12000000</v>
      </c>
    </row>
    <row r="12" spans="2:5" x14ac:dyDescent="0.25">
      <c r="C12" s="9" t="s">
        <v>6</v>
      </c>
      <c r="E12" s="10">
        <v>35000000</v>
      </c>
    </row>
    <row r="13" spans="2:5" x14ac:dyDescent="0.25">
      <c r="C13" s="9" t="s">
        <v>7</v>
      </c>
      <c r="E13" s="10">
        <v>37000000</v>
      </c>
    </row>
    <row r="14" spans="2:5" x14ac:dyDescent="0.25">
      <c r="C14" s="9" t="s">
        <v>8</v>
      </c>
      <c r="E14" s="10">
        <v>16000000</v>
      </c>
    </row>
    <row r="15" spans="2:5" x14ac:dyDescent="0.25">
      <c r="C15" s="9" t="s">
        <v>9</v>
      </c>
      <c r="E15" s="10">
        <v>24000000</v>
      </c>
    </row>
    <row r="16" spans="2:5" x14ac:dyDescent="0.25">
      <c r="C16" s="9" t="s">
        <v>10</v>
      </c>
      <c r="E16" s="10">
        <v>33000000</v>
      </c>
    </row>
    <row r="17" spans="2:5" x14ac:dyDescent="0.25">
      <c r="C17" s="9" t="s">
        <v>11</v>
      </c>
      <c r="E17" s="10">
        <v>5000000</v>
      </c>
    </row>
    <row r="18" spans="2:5" x14ac:dyDescent="0.25">
      <c r="B18" s="5" t="s">
        <v>12</v>
      </c>
      <c r="C18" s="6" t="s">
        <v>13</v>
      </c>
      <c r="D18" s="7"/>
      <c r="E18" s="8">
        <f>E19+E20+E21</f>
        <v>42500000</v>
      </c>
    </row>
    <row r="19" spans="2:5" x14ac:dyDescent="0.25">
      <c r="C19" s="9" t="s">
        <v>14</v>
      </c>
      <c r="E19" s="10">
        <v>19500000</v>
      </c>
    </row>
    <row r="20" spans="2:5" x14ac:dyDescent="0.25">
      <c r="C20" s="9" t="s">
        <v>15</v>
      </c>
      <c r="E20" s="10">
        <v>10000000</v>
      </c>
    </row>
    <row r="21" spans="2:5" x14ac:dyDescent="0.25">
      <c r="C21" s="9" t="s">
        <v>16</v>
      </c>
      <c r="E21" s="10">
        <v>13000000</v>
      </c>
    </row>
    <row r="22" spans="2:5" x14ac:dyDescent="0.25">
      <c r="D22" s="11"/>
    </row>
  </sheetData>
  <mergeCells count="5">
    <mergeCell ref="C2:E2"/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C2B0-02C1-4E01-9C35-21A7949804B7}">
  <dimension ref="B2:E18"/>
  <sheetViews>
    <sheetView showGridLines="0" zoomScaleNormal="100" workbookViewId="0">
      <selection activeCell="C4" sqref="C4:E4"/>
    </sheetView>
  </sheetViews>
  <sheetFormatPr baseColWidth="10" defaultRowHeight="15" x14ac:dyDescent="0.25"/>
  <cols>
    <col min="1" max="1" width="10.7109375" customWidth="1"/>
    <col min="2" max="2" width="28.28515625" customWidth="1"/>
    <col min="3" max="3" width="76.7109375" customWidth="1"/>
    <col min="4" max="4" width="1" customWidth="1"/>
    <col min="5" max="5" width="14.85546875" customWidth="1"/>
    <col min="6" max="6" width="2.85546875" customWidth="1"/>
  </cols>
  <sheetData>
    <row r="2" spans="2:5" x14ac:dyDescent="0.25">
      <c r="B2" s="53" t="s">
        <v>99</v>
      </c>
      <c r="C2" s="54" t="s">
        <v>18</v>
      </c>
      <c r="D2" s="54"/>
      <c r="E2" s="54"/>
    </row>
    <row r="3" spans="2:5" x14ac:dyDescent="0.25">
      <c r="B3" s="53" t="s">
        <v>100</v>
      </c>
      <c r="C3" s="55" t="s">
        <v>108</v>
      </c>
      <c r="D3" s="55"/>
      <c r="E3" s="55"/>
    </row>
    <row r="4" spans="2:5" x14ac:dyDescent="0.25">
      <c r="B4" s="53" t="s">
        <v>101</v>
      </c>
      <c r="C4" s="54">
        <v>2023</v>
      </c>
      <c r="D4" s="54"/>
      <c r="E4" s="54"/>
    </row>
    <row r="5" spans="2:5" x14ac:dyDescent="0.25">
      <c r="B5" s="53" t="s">
        <v>102</v>
      </c>
      <c r="C5" s="56">
        <v>220000000</v>
      </c>
      <c r="D5" s="54"/>
      <c r="E5" s="54"/>
    </row>
    <row r="6" spans="2:5" x14ac:dyDescent="0.25">
      <c r="B6" s="53" t="s">
        <v>104</v>
      </c>
      <c r="C6" s="54" t="s">
        <v>103</v>
      </c>
      <c r="D6" s="54"/>
      <c r="E6" s="54"/>
    </row>
    <row r="7" spans="2:5" ht="12" customHeight="1" x14ac:dyDescent="0.25">
      <c r="D7" s="1"/>
      <c r="E7" s="1"/>
    </row>
    <row r="8" spans="2:5" x14ac:dyDescent="0.25">
      <c r="B8" s="2" t="s">
        <v>17</v>
      </c>
      <c r="C8" s="3" t="s">
        <v>18</v>
      </c>
      <c r="D8" s="12"/>
      <c r="E8" s="13">
        <f>E9+E13</f>
        <v>220000000</v>
      </c>
    </row>
    <row r="9" spans="2:5" x14ac:dyDescent="0.25">
      <c r="B9" s="5" t="s">
        <v>19</v>
      </c>
      <c r="C9" s="6" t="s">
        <v>20</v>
      </c>
      <c r="D9" s="14"/>
      <c r="E9" s="15">
        <f>E10+E11</f>
        <v>157000000</v>
      </c>
    </row>
    <row r="10" spans="2:5" x14ac:dyDescent="0.25">
      <c r="B10" s="16"/>
      <c r="C10" s="17" t="s">
        <v>21</v>
      </c>
      <c r="D10" s="18"/>
      <c r="E10" s="10">
        <v>67000000</v>
      </c>
    </row>
    <row r="11" spans="2:5" x14ac:dyDescent="0.25">
      <c r="B11" s="16"/>
      <c r="C11" s="17" t="s">
        <v>22</v>
      </c>
      <c r="D11" s="18"/>
      <c r="E11" s="10">
        <v>90000000</v>
      </c>
    </row>
    <row r="12" spans="2:5" x14ac:dyDescent="0.25">
      <c r="B12" s="16"/>
      <c r="C12" s="19"/>
      <c r="D12" s="18"/>
      <c r="E12" s="10"/>
    </row>
    <row r="13" spans="2:5" x14ac:dyDescent="0.25">
      <c r="B13" s="5" t="s">
        <v>23</v>
      </c>
      <c r="C13" s="6" t="s">
        <v>24</v>
      </c>
      <c r="D13" s="14"/>
      <c r="E13" s="15">
        <f>E14+E15</f>
        <v>63000000</v>
      </c>
    </row>
    <row r="14" spans="2:5" x14ac:dyDescent="0.25">
      <c r="C14" s="17" t="s">
        <v>25</v>
      </c>
      <c r="D14" s="18"/>
      <c r="E14" s="10">
        <v>45000000</v>
      </c>
    </row>
    <row r="15" spans="2:5" x14ac:dyDescent="0.25">
      <c r="C15" s="17" t="s">
        <v>26</v>
      </c>
      <c r="D15" s="18"/>
      <c r="E15" s="10">
        <v>18000000</v>
      </c>
    </row>
    <row r="16" spans="2:5" x14ac:dyDescent="0.25">
      <c r="C16" s="20"/>
    </row>
    <row r="17" spans="3:3" x14ac:dyDescent="0.25">
      <c r="C17" s="20"/>
    </row>
    <row r="18" spans="3:3" x14ac:dyDescent="0.25">
      <c r="C18" s="20"/>
    </row>
  </sheetData>
  <mergeCells count="5">
    <mergeCell ref="C2:E2"/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980D-30BA-424B-9F4C-E255BB9DC3E8}">
  <dimension ref="B2:E20"/>
  <sheetViews>
    <sheetView showGridLines="0" zoomScaleNormal="100" workbookViewId="0">
      <selection activeCell="C3" sqref="C3:E3"/>
    </sheetView>
  </sheetViews>
  <sheetFormatPr baseColWidth="10" defaultRowHeight="15" x14ac:dyDescent="0.25"/>
  <cols>
    <col min="1" max="1" width="10.7109375" customWidth="1"/>
    <col min="2" max="2" width="25.85546875" customWidth="1"/>
    <col min="3" max="3" width="80.5703125" customWidth="1"/>
    <col min="4" max="4" width="1.28515625" customWidth="1"/>
    <col min="5" max="5" width="14.42578125" customWidth="1"/>
    <col min="6" max="6" width="2.5703125" customWidth="1"/>
  </cols>
  <sheetData>
    <row r="2" spans="2:5" x14ac:dyDescent="0.25">
      <c r="B2" s="53" t="s">
        <v>99</v>
      </c>
      <c r="C2" s="54" t="s">
        <v>28</v>
      </c>
      <c r="D2" s="54"/>
      <c r="E2" s="54"/>
    </row>
    <row r="3" spans="2:5" x14ac:dyDescent="0.25">
      <c r="B3" s="53" t="s">
        <v>100</v>
      </c>
      <c r="C3" s="55" t="s">
        <v>109</v>
      </c>
      <c r="D3" s="55"/>
      <c r="E3" s="55"/>
    </row>
    <row r="4" spans="2:5" x14ac:dyDescent="0.25">
      <c r="B4" s="53" t="s">
        <v>101</v>
      </c>
      <c r="C4" s="54">
        <v>2023</v>
      </c>
      <c r="D4" s="54"/>
      <c r="E4" s="54"/>
    </row>
    <row r="5" spans="2:5" x14ac:dyDescent="0.25">
      <c r="B5" s="53" t="s">
        <v>102</v>
      </c>
      <c r="C5" s="56">
        <v>271366000</v>
      </c>
      <c r="D5" s="54"/>
      <c r="E5" s="54"/>
    </row>
    <row r="6" spans="2:5" x14ac:dyDescent="0.25">
      <c r="B6" s="53" t="s">
        <v>104</v>
      </c>
      <c r="C6" s="54" t="s">
        <v>103</v>
      </c>
      <c r="D6" s="54"/>
      <c r="E6" s="54"/>
    </row>
    <row r="7" spans="2:5" x14ac:dyDescent="0.25">
      <c r="D7" s="1"/>
    </row>
    <row r="8" spans="2:5" x14ac:dyDescent="0.25">
      <c r="B8" s="2" t="s">
        <v>27</v>
      </c>
      <c r="C8" s="3" t="s">
        <v>28</v>
      </c>
      <c r="D8" s="21"/>
      <c r="E8" s="22">
        <f>E9+E14</f>
        <v>271366000</v>
      </c>
    </row>
    <row r="9" spans="2:5" x14ac:dyDescent="0.25">
      <c r="B9" s="5" t="s">
        <v>29</v>
      </c>
      <c r="C9" s="6" t="s">
        <v>30</v>
      </c>
      <c r="D9" s="14"/>
      <c r="E9" s="15">
        <f>E10+E11+E12+E13</f>
        <v>131366000</v>
      </c>
    </row>
    <row r="10" spans="2:5" x14ac:dyDescent="0.25">
      <c r="B10" s="16"/>
      <c r="C10" s="9" t="s">
        <v>31</v>
      </c>
      <c r="D10" s="18"/>
      <c r="E10" s="10">
        <v>15000000</v>
      </c>
    </row>
    <row r="11" spans="2:5" x14ac:dyDescent="0.25">
      <c r="B11" s="16"/>
      <c r="C11" s="9" t="s">
        <v>32</v>
      </c>
      <c r="D11" s="18"/>
      <c r="E11" s="10">
        <v>25000000</v>
      </c>
    </row>
    <row r="12" spans="2:5" x14ac:dyDescent="0.25">
      <c r="B12" s="16"/>
      <c r="C12" s="9" t="s">
        <v>33</v>
      </c>
      <c r="D12" s="18"/>
      <c r="E12" s="10">
        <v>37366000</v>
      </c>
    </row>
    <row r="13" spans="2:5" x14ac:dyDescent="0.25">
      <c r="B13" s="16"/>
      <c r="C13" s="9" t="s">
        <v>34</v>
      </c>
      <c r="D13" s="18"/>
      <c r="E13" s="10">
        <v>54000000</v>
      </c>
    </row>
    <row r="14" spans="2:5" x14ac:dyDescent="0.25">
      <c r="B14" s="5" t="s">
        <v>35</v>
      </c>
      <c r="C14" s="6" t="s">
        <v>36</v>
      </c>
      <c r="D14" s="14"/>
      <c r="E14" s="15">
        <f>E15+E16+E17+E18+E19+E20</f>
        <v>140000000</v>
      </c>
    </row>
    <row r="15" spans="2:5" x14ac:dyDescent="0.25">
      <c r="C15" s="9" t="s">
        <v>37</v>
      </c>
      <c r="D15" s="18"/>
      <c r="E15" s="10">
        <v>15000000</v>
      </c>
    </row>
    <row r="16" spans="2:5" x14ac:dyDescent="0.25">
      <c r="C16" s="9" t="s">
        <v>38</v>
      </c>
      <c r="D16" s="18"/>
      <c r="E16" s="10">
        <v>17000000</v>
      </c>
    </row>
    <row r="17" spans="3:5" x14ac:dyDescent="0.25">
      <c r="C17" s="9" t="s">
        <v>39</v>
      </c>
      <c r="D17" s="18"/>
      <c r="E17" s="10">
        <v>3000000</v>
      </c>
    </row>
    <row r="18" spans="3:5" x14ac:dyDescent="0.25">
      <c r="C18" s="9" t="s">
        <v>40</v>
      </c>
      <c r="D18" s="18"/>
      <c r="E18" s="10">
        <v>5000000</v>
      </c>
    </row>
    <row r="19" spans="3:5" x14ac:dyDescent="0.25">
      <c r="C19" s="9" t="s">
        <v>41</v>
      </c>
      <c r="D19" s="18"/>
      <c r="E19" s="10">
        <v>70000000</v>
      </c>
    </row>
    <row r="20" spans="3:5" x14ac:dyDescent="0.25">
      <c r="C20" s="9" t="s">
        <v>42</v>
      </c>
      <c r="D20" s="18"/>
      <c r="E20" s="10">
        <v>30000000</v>
      </c>
    </row>
  </sheetData>
  <mergeCells count="5">
    <mergeCell ref="C2:E2"/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8BDA-C6AD-480D-852F-2D271EF36065}">
  <dimension ref="B2:F46"/>
  <sheetViews>
    <sheetView showGridLines="0" zoomScaleNormal="100" workbookViewId="0">
      <selection activeCell="C4" sqref="C4:E4"/>
    </sheetView>
  </sheetViews>
  <sheetFormatPr baseColWidth="10" defaultRowHeight="15" x14ac:dyDescent="0.25"/>
  <cols>
    <col min="1" max="1" width="10.7109375" customWidth="1"/>
    <col min="2" max="2" width="25.42578125" customWidth="1"/>
    <col min="3" max="3" width="86.28515625" customWidth="1"/>
    <col min="4" max="4" width="1.140625" customWidth="1"/>
    <col min="5" max="5" width="15.7109375" customWidth="1"/>
    <col min="6" max="6" width="7.28515625" customWidth="1"/>
  </cols>
  <sheetData>
    <row r="2" spans="2:6" x14ac:dyDescent="0.25">
      <c r="B2" s="53" t="s">
        <v>99</v>
      </c>
      <c r="C2" s="57" t="s">
        <v>85</v>
      </c>
      <c r="D2" s="58"/>
      <c r="E2" s="59"/>
    </row>
    <row r="3" spans="2:6" x14ac:dyDescent="0.25">
      <c r="B3" s="53" t="s">
        <v>100</v>
      </c>
      <c r="C3" s="63" t="s">
        <v>106</v>
      </c>
      <c r="D3" s="64"/>
      <c r="E3" s="65"/>
    </row>
    <row r="4" spans="2:6" x14ac:dyDescent="0.25">
      <c r="B4" s="53" t="s">
        <v>101</v>
      </c>
      <c r="C4" s="57">
        <v>2023</v>
      </c>
      <c r="D4" s="58"/>
      <c r="E4" s="59"/>
    </row>
    <row r="5" spans="2:6" x14ac:dyDescent="0.25">
      <c r="B5" s="53" t="s">
        <v>102</v>
      </c>
      <c r="C5" s="60">
        <v>3358607854</v>
      </c>
      <c r="D5" s="61"/>
      <c r="E5" s="62"/>
    </row>
    <row r="6" spans="2:6" x14ac:dyDescent="0.25">
      <c r="B6" s="53" t="s">
        <v>104</v>
      </c>
      <c r="C6" s="57" t="s">
        <v>105</v>
      </c>
      <c r="D6" s="58"/>
      <c r="E6" s="59"/>
    </row>
    <row r="7" spans="2:6" x14ac:dyDescent="0.25">
      <c r="D7" s="1"/>
      <c r="E7" s="26"/>
      <c r="F7" s="26"/>
    </row>
    <row r="8" spans="2:6" x14ac:dyDescent="0.25">
      <c r="B8" s="2" t="s">
        <v>43</v>
      </c>
      <c r="C8" s="27" t="s">
        <v>44</v>
      </c>
      <c r="D8" s="21"/>
      <c r="E8" s="13">
        <f>E9+E16+E39</f>
        <v>3358607854</v>
      </c>
      <c r="F8" s="28"/>
    </row>
    <row r="9" spans="2:6" x14ac:dyDescent="0.25">
      <c r="B9" s="5" t="s">
        <v>45</v>
      </c>
      <c r="C9" s="29" t="s">
        <v>46</v>
      </c>
      <c r="D9" s="30"/>
      <c r="E9" s="31">
        <f>E10+E11+E15+E12+E13+E14</f>
        <v>2335607854</v>
      </c>
      <c r="F9" s="32"/>
    </row>
    <row r="10" spans="2:6" x14ac:dyDescent="0.25">
      <c r="B10" s="33"/>
      <c r="C10" s="17" t="s">
        <v>47</v>
      </c>
      <c r="D10" s="18"/>
      <c r="E10" s="34">
        <v>120607854</v>
      </c>
      <c r="F10" s="10"/>
    </row>
    <row r="11" spans="2:6" x14ac:dyDescent="0.25">
      <c r="B11" s="35"/>
      <c r="C11" s="17" t="s">
        <v>48</v>
      </c>
      <c r="D11" s="18"/>
      <c r="E11" s="34">
        <v>50000000</v>
      </c>
      <c r="F11" s="10"/>
    </row>
    <row r="12" spans="2:6" x14ac:dyDescent="0.25">
      <c r="B12" s="35"/>
      <c r="C12" s="17" t="s">
        <v>49</v>
      </c>
      <c r="D12" s="18"/>
      <c r="E12" s="34">
        <v>2000000000</v>
      </c>
      <c r="F12" s="10"/>
    </row>
    <row r="13" spans="2:6" x14ac:dyDescent="0.25">
      <c r="B13" s="35"/>
      <c r="C13" s="17" t="s">
        <v>50</v>
      </c>
      <c r="D13" s="18"/>
      <c r="E13" s="34">
        <v>105000000</v>
      </c>
      <c r="F13" s="10"/>
    </row>
    <row r="14" spans="2:6" x14ac:dyDescent="0.25">
      <c r="B14" s="35"/>
      <c r="C14" s="17" t="s">
        <v>51</v>
      </c>
      <c r="D14" s="18"/>
      <c r="E14" s="34">
        <v>60000000</v>
      </c>
      <c r="F14" s="10"/>
    </row>
    <row r="15" spans="2:6" x14ac:dyDescent="0.25">
      <c r="B15" s="20"/>
      <c r="C15" s="24"/>
      <c r="D15" s="36"/>
      <c r="E15" s="10"/>
      <c r="F15" s="10"/>
    </row>
    <row r="16" spans="2:6" x14ac:dyDescent="0.25">
      <c r="B16" s="5" t="s">
        <v>52</v>
      </c>
      <c r="C16" s="29" t="s">
        <v>53</v>
      </c>
      <c r="D16" s="30"/>
      <c r="E16" s="31">
        <f>SUM(E17:E37)</f>
        <v>643000000</v>
      </c>
      <c r="F16" s="32"/>
    </row>
    <row r="17" spans="2:6" x14ac:dyDescent="0.25">
      <c r="B17" s="20"/>
      <c r="C17" s="17" t="s">
        <v>54</v>
      </c>
      <c r="D17" s="18"/>
      <c r="E17" s="34">
        <v>70000000</v>
      </c>
      <c r="F17" s="10"/>
    </row>
    <row r="18" spans="2:6" x14ac:dyDescent="0.25">
      <c r="B18" s="20"/>
      <c r="C18" s="37" t="s">
        <v>55</v>
      </c>
      <c r="D18" s="38"/>
      <c r="E18" s="34">
        <v>25000000</v>
      </c>
      <c r="F18" s="10"/>
    </row>
    <row r="19" spans="2:6" x14ac:dyDescent="0.25">
      <c r="B19" s="35"/>
      <c r="C19" s="37" t="s">
        <v>56</v>
      </c>
      <c r="D19" s="38"/>
      <c r="E19" s="34">
        <v>130000000</v>
      </c>
      <c r="F19" s="10"/>
    </row>
    <row r="20" spans="2:6" x14ac:dyDescent="0.25">
      <c r="B20" s="35"/>
      <c r="C20" s="37" t="s">
        <v>57</v>
      </c>
      <c r="D20" s="38"/>
      <c r="E20" s="34">
        <v>12000000</v>
      </c>
      <c r="F20" s="10"/>
    </row>
    <row r="21" spans="2:6" x14ac:dyDescent="0.25">
      <c r="B21" s="20"/>
      <c r="C21" s="37" t="s">
        <v>58</v>
      </c>
      <c r="D21" s="38"/>
      <c r="E21" s="34">
        <v>10000000</v>
      </c>
      <c r="F21" s="10"/>
    </row>
    <row r="22" spans="2:6" x14ac:dyDescent="0.25">
      <c r="B22" s="35"/>
      <c r="C22" s="37" t="s">
        <v>59</v>
      </c>
      <c r="D22" s="38"/>
      <c r="E22" s="34">
        <v>25000000</v>
      </c>
      <c r="F22" s="10"/>
    </row>
    <row r="23" spans="2:6" x14ac:dyDescent="0.25">
      <c r="B23" s="35"/>
      <c r="C23" s="37" t="s">
        <v>60</v>
      </c>
      <c r="D23" s="38"/>
      <c r="E23" s="34">
        <v>10000000</v>
      </c>
      <c r="F23" s="10"/>
    </row>
    <row r="24" spans="2:6" x14ac:dyDescent="0.25">
      <c r="B24" s="35"/>
      <c r="C24" s="37" t="s">
        <v>61</v>
      </c>
      <c r="D24" s="38"/>
      <c r="E24" s="34">
        <v>45000000</v>
      </c>
      <c r="F24" s="10"/>
    </row>
    <row r="25" spans="2:6" x14ac:dyDescent="0.25">
      <c r="B25" s="20"/>
      <c r="C25" s="37" t="s">
        <v>62</v>
      </c>
      <c r="D25" s="38"/>
      <c r="E25" s="34">
        <v>7500000</v>
      </c>
      <c r="F25" s="10"/>
    </row>
    <row r="26" spans="2:6" x14ac:dyDescent="0.25">
      <c r="B26" s="39"/>
      <c r="C26" s="37" t="s">
        <v>63</v>
      </c>
      <c r="D26" s="38"/>
      <c r="E26" s="34">
        <v>3500000</v>
      </c>
      <c r="F26" s="10"/>
    </row>
    <row r="27" spans="2:6" x14ac:dyDescent="0.25">
      <c r="B27" s="39"/>
      <c r="C27" s="37" t="s">
        <v>64</v>
      </c>
      <c r="D27" s="38"/>
      <c r="E27" s="34">
        <v>9000000</v>
      </c>
      <c r="F27" s="10"/>
    </row>
    <row r="28" spans="2:6" x14ac:dyDescent="0.25">
      <c r="B28" s="39"/>
      <c r="C28" s="37" t="s">
        <v>65</v>
      </c>
      <c r="D28" s="38"/>
      <c r="E28" s="34">
        <v>6000000</v>
      </c>
      <c r="F28" s="10"/>
    </row>
    <row r="29" spans="2:6" x14ac:dyDescent="0.25">
      <c r="B29" s="20"/>
      <c r="C29" s="37" t="s">
        <v>66</v>
      </c>
      <c r="D29" s="38"/>
      <c r="E29" s="34">
        <v>40000000</v>
      </c>
      <c r="F29" s="10"/>
    </row>
    <row r="30" spans="2:6" x14ac:dyDescent="0.25">
      <c r="B30" s="35"/>
      <c r="C30" s="37" t="s">
        <v>67</v>
      </c>
      <c r="D30" s="38"/>
      <c r="E30" s="34">
        <v>10000000</v>
      </c>
      <c r="F30" s="10"/>
    </row>
    <row r="31" spans="2:6" x14ac:dyDescent="0.25">
      <c r="B31" s="35"/>
      <c r="C31" s="37" t="s">
        <v>68</v>
      </c>
      <c r="D31" s="38"/>
      <c r="E31" s="34">
        <v>45000000</v>
      </c>
      <c r="F31" s="10"/>
    </row>
    <row r="32" spans="2:6" x14ac:dyDescent="0.25">
      <c r="B32" s="20"/>
      <c r="C32" s="37" t="s">
        <v>69</v>
      </c>
      <c r="D32" s="38"/>
      <c r="E32" s="40">
        <v>21000000</v>
      </c>
      <c r="F32" s="41"/>
    </row>
    <row r="33" spans="2:6" x14ac:dyDescent="0.25">
      <c r="B33" s="42"/>
      <c r="C33" s="37" t="s">
        <v>70</v>
      </c>
      <c r="D33" s="38"/>
      <c r="E33" s="40">
        <v>85000000</v>
      </c>
      <c r="F33" s="41"/>
    </row>
    <row r="34" spans="2:6" x14ac:dyDescent="0.25">
      <c r="B34" s="35"/>
      <c r="C34" s="37" t="s">
        <v>71</v>
      </c>
      <c r="D34" s="38"/>
      <c r="E34" s="40">
        <v>52000000</v>
      </c>
      <c r="F34" s="41"/>
    </row>
    <row r="35" spans="2:6" x14ac:dyDescent="0.25">
      <c r="B35" s="20"/>
      <c r="C35" s="37" t="s">
        <v>72</v>
      </c>
      <c r="D35" s="38"/>
      <c r="E35" s="40">
        <v>22000000</v>
      </c>
      <c r="F35" s="41"/>
    </row>
    <row r="36" spans="2:6" x14ac:dyDescent="0.25">
      <c r="B36" s="20"/>
      <c r="C36" s="37" t="s">
        <v>73</v>
      </c>
      <c r="D36" s="38"/>
      <c r="E36" s="40">
        <v>10000000</v>
      </c>
      <c r="F36" s="41"/>
    </row>
    <row r="37" spans="2:6" x14ac:dyDescent="0.25">
      <c r="B37" s="20"/>
      <c r="C37" s="37" t="s">
        <v>74</v>
      </c>
      <c r="D37" s="38"/>
      <c r="E37" s="43">
        <v>5000000</v>
      </c>
      <c r="F37" s="44"/>
    </row>
    <row r="38" spans="2:6" x14ac:dyDescent="0.25">
      <c r="B38" s="20"/>
      <c r="C38" s="24"/>
      <c r="D38" s="38"/>
      <c r="E38" s="44"/>
      <c r="F38" s="44"/>
    </row>
    <row r="39" spans="2:6" x14ac:dyDescent="0.25">
      <c r="B39" s="5" t="s">
        <v>75</v>
      </c>
      <c r="C39" s="29" t="s">
        <v>76</v>
      </c>
      <c r="D39" s="30"/>
      <c r="E39" s="45">
        <f>SUM(E40:E46)</f>
        <v>380000000</v>
      </c>
      <c r="F39" s="46"/>
    </row>
    <row r="40" spans="2:6" x14ac:dyDescent="0.25">
      <c r="B40" s="42"/>
      <c r="C40" s="37" t="s">
        <v>77</v>
      </c>
      <c r="D40" s="38"/>
      <c r="E40" s="47">
        <v>138000000</v>
      </c>
      <c r="F40" s="48"/>
    </row>
    <row r="41" spans="2:6" x14ac:dyDescent="0.25">
      <c r="B41" s="20"/>
      <c r="C41" s="37" t="s">
        <v>78</v>
      </c>
      <c r="D41" s="38"/>
      <c r="E41" s="49">
        <v>100000000</v>
      </c>
      <c r="F41" s="23"/>
    </row>
    <row r="42" spans="2:6" x14ac:dyDescent="0.25">
      <c r="B42" s="50"/>
      <c r="C42" s="37" t="s">
        <v>79</v>
      </c>
      <c r="D42" s="38"/>
      <c r="E42" s="49">
        <v>5000000</v>
      </c>
      <c r="F42" s="23"/>
    </row>
    <row r="43" spans="2:6" x14ac:dyDescent="0.25">
      <c r="B43" s="20"/>
      <c r="C43" s="37" t="s">
        <v>80</v>
      </c>
      <c r="D43" s="38"/>
      <c r="E43" s="49">
        <v>100000000</v>
      </c>
      <c r="F43" s="23"/>
    </row>
    <row r="44" spans="2:6" x14ac:dyDescent="0.25">
      <c r="B44" s="20"/>
      <c r="C44" s="37" t="s">
        <v>81</v>
      </c>
      <c r="D44" s="38"/>
      <c r="E44" s="49">
        <v>30000000</v>
      </c>
      <c r="F44" s="23"/>
    </row>
    <row r="45" spans="2:6" x14ac:dyDescent="0.25">
      <c r="B45" s="20"/>
      <c r="C45" s="37" t="s">
        <v>82</v>
      </c>
      <c r="D45" s="38"/>
      <c r="E45" s="49">
        <v>2000000</v>
      </c>
      <c r="F45" s="23"/>
    </row>
    <row r="46" spans="2:6" x14ac:dyDescent="0.25">
      <c r="B46" s="20"/>
      <c r="C46" s="37" t="s">
        <v>83</v>
      </c>
      <c r="D46" s="38"/>
      <c r="E46" s="49">
        <v>5000000</v>
      </c>
      <c r="F46" s="23"/>
    </row>
  </sheetData>
  <mergeCells count="5">
    <mergeCell ref="C6:E6"/>
    <mergeCell ref="C5:E5"/>
    <mergeCell ref="C4:E4"/>
    <mergeCell ref="C3:E3"/>
    <mergeCell ref="C2:E2"/>
  </mergeCells>
  <pageMargins left="0.11811023622047245" right="0.11811023622047245" top="0.55118110236220474" bottom="0.55118110236220474" header="0.31496062992125984" footer="0.31496062992125984"/>
  <pageSetup scale="9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F365-0F88-4FC4-9366-B867AB3ECC36}">
  <dimension ref="B2:E19"/>
  <sheetViews>
    <sheetView showGridLines="0" zoomScaleNormal="100" workbookViewId="0">
      <selection activeCell="C4" sqref="C4:E4"/>
    </sheetView>
  </sheetViews>
  <sheetFormatPr baseColWidth="10" defaultRowHeight="15" x14ac:dyDescent="0.25"/>
  <cols>
    <col min="1" max="1" width="10.7109375" customWidth="1"/>
    <col min="2" max="2" width="26.5703125" customWidth="1"/>
    <col min="3" max="3" width="93.85546875" customWidth="1"/>
    <col min="4" max="4" width="1.28515625" customWidth="1"/>
    <col min="5" max="5" width="13.42578125" customWidth="1"/>
    <col min="6" max="6" width="3.140625" customWidth="1"/>
  </cols>
  <sheetData>
    <row r="2" spans="2:5" x14ac:dyDescent="0.25">
      <c r="B2" s="53" t="s">
        <v>99</v>
      </c>
      <c r="C2" s="54" t="s">
        <v>85</v>
      </c>
      <c r="D2" s="54"/>
      <c r="E2" s="54"/>
    </row>
    <row r="3" spans="2:5" x14ac:dyDescent="0.25">
      <c r="B3" s="53" t="s">
        <v>100</v>
      </c>
      <c r="C3" s="55" t="s">
        <v>110</v>
      </c>
      <c r="D3" s="55"/>
      <c r="E3" s="55"/>
    </row>
    <row r="4" spans="2:5" x14ac:dyDescent="0.25">
      <c r="B4" s="53" t="s">
        <v>101</v>
      </c>
      <c r="C4" s="54">
        <v>2023</v>
      </c>
      <c r="D4" s="54"/>
      <c r="E4" s="54"/>
    </row>
    <row r="5" spans="2:5" x14ac:dyDescent="0.25">
      <c r="B5" s="53" t="s">
        <v>102</v>
      </c>
      <c r="C5" s="56">
        <v>187000000</v>
      </c>
      <c r="D5" s="54"/>
      <c r="E5" s="54"/>
    </row>
    <row r="6" spans="2:5" x14ac:dyDescent="0.25">
      <c r="B6" s="53" t="s">
        <v>104</v>
      </c>
      <c r="C6" s="54" t="s">
        <v>103</v>
      </c>
      <c r="D6" s="54"/>
      <c r="E6" s="54"/>
    </row>
    <row r="7" spans="2:5" x14ac:dyDescent="0.25">
      <c r="D7" s="1"/>
    </row>
    <row r="8" spans="2:5" x14ac:dyDescent="0.25">
      <c r="B8" s="51" t="s">
        <v>84</v>
      </c>
      <c r="C8" s="27" t="s">
        <v>85</v>
      </c>
      <c r="D8" s="21"/>
      <c r="E8" s="22">
        <f>E9+E14</f>
        <v>187000000</v>
      </c>
    </row>
    <row r="9" spans="2:5" x14ac:dyDescent="0.25">
      <c r="B9" s="5" t="s">
        <v>86</v>
      </c>
      <c r="C9" s="6" t="s">
        <v>87</v>
      </c>
      <c r="D9" s="14"/>
      <c r="E9" s="15">
        <f>E10+E11+E12+E13</f>
        <v>84000000</v>
      </c>
    </row>
    <row r="10" spans="2:5" x14ac:dyDescent="0.25">
      <c r="B10" s="16"/>
      <c r="C10" s="52" t="s">
        <v>88</v>
      </c>
      <c r="D10" s="18"/>
      <c r="E10" s="10">
        <v>29000000</v>
      </c>
    </row>
    <row r="11" spans="2:5" x14ac:dyDescent="0.25">
      <c r="B11" s="16"/>
      <c r="C11" s="52" t="s">
        <v>89</v>
      </c>
      <c r="D11" s="18"/>
      <c r="E11" s="10">
        <v>25000000</v>
      </c>
    </row>
    <row r="12" spans="2:5" x14ac:dyDescent="0.25">
      <c r="B12" s="16"/>
      <c r="C12" s="52" t="s">
        <v>90</v>
      </c>
      <c r="D12" s="18"/>
      <c r="E12" s="10">
        <v>15000000</v>
      </c>
    </row>
    <row r="13" spans="2:5" x14ac:dyDescent="0.25">
      <c r="B13" s="16"/>
      <c r="C13" s="52" t="s">
        <v>91</v>
      </c>
      <c r="D13" s="18"/>
      <c r="E13" s="10">
        <v>15000000</v>
      </c>
    </row>
    <row r="14" spans="2:5" x14ac:dyDescent="0.25">
      <c r="B14" s="5" t="s">
        <v>92</v>
      </c>
      <c r="C14" s="6" t="s">
        <v>93</v>
      </c>
      <c r="D14" s="14"/>
      <c r="E14" s="15">
        <f>E15+E16+E17+E18+E19</f>
        <v>103000000</v>
      </c>
    </row>
    <row r="15" spans="2:5" x14ac:dyDescent="0.25">
      <c r="B15" s="25"/>
      <c r="C15" s="52" t="s">
        <v>94</v>
      </c>
      <c r="D15" s="18"/>
      <c r="E15" s="10">
        <v>10000000</v>
      </c>
    </row>
    <row r="16" spans="2:5" x14ac:dyDescent="0.25">
      <c r="C16" s="52" t="s">
        <v>95</v>
      </c>
      <c r="D16" s="18"/>
      <c r="E16" s="10">
        <v>10000000</v>
      </c>
    </row>
    <row r="17" spans="3:5" x14ac:dyDescent="0.25">
      <c r="C17" s="52" t="s">
        <v>96</v>
      </c>
      <c r="D17" s="18"/>
      <c r="E17" s="10">
        <v>50000000</v>
      </c>
    </row>
    <row r="18" spans="3:5" x14ac:dyDescent="0.25">
      <c r="C18" s="52" t="s">
        <v>97</v>
      </c>
      <c r="D18" s="18"/>
      <c r="E18" s="10">
        <v>18000000</v>
      </c>
    </row>
    <row r="19" spans="3:5" x14ac:dyDescent="0.25">
      <c r="C19" s="52" t="s">
        <v>98</v>
      </c>
      <c r="D19" s="18"/>
      <c r="E19" s="10">
        <v>15000000</v>
      </c>
    </row>
  </sheetData>
  <mergeCells count="5">
    <mergeCell ref="C2:E2"/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Proy Bienestar_2023</vt:lpstr>
      <vt:lpstr>Proy Capacitación_2023</vt:lpstr>
      <vt:lpstr>Proy Investigación_2023</vt:lpstr>
      <vt:lpstr>Proy Mejoramiento_2023</vt:lpstr>
      <vt:lpstr>Proy Proyección Social_2023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2023-01-24T22:22:43Z</dcterms:created>
  <dcterms:modified xsi:type="dcterms:W3CDTF">2023-02-01T15:51:51Z</dcterms:modified>
</cp:coreProperties>
</file>